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turnverband.sharepoint.com/sites/4501-ag-turnfeste-2023-ZrcherKantonalturnfestWyland/Freigegebene Dokumente/2023 - Zürcher Kantonalturnfest Wyland/70_Wettkampftage/"/>
    </mc:Choice>
  </mc:AlternateContent>
  <xr:revisionPtr revIDLastSave="23" documentId="13_ncr:1_{4B4612B2-3424-4A89-B830-22CA184A41C4}" xr6:coauthVersionLast="47" xr6:coauthVersionMax="47" xr10:uidLastSave="{7BBA97EA-CB55-42A8-ACE0-4F9E1BF830FB}"/>
  <bookViews>
    <workbookView xWindow="-110" yWindow="-110" windowWidth="27580" windowHeight="17740" tabRatio="716" firstSheet="3" activeTab="3" xr2:uid="{00000000-000D-0000-FFFF-FFFF00000000}"/>
  </bookViews>
  <sheets>
    <sheet name="Info Turnfestkoordinator" sheetId="9" state="hidden" r:id="rId1"/>
    <sheet name="DisziplinenUndSparten" sheetId="6" state="hidden" r:id="rId2"/>
    <sheet name="Alterskategorien" sheetId="7" state="hidden" r:id="rId3"/>
    <sheet name="persönliche Bestellung - Export" sheetId="8" r:id="rId4"/>
    <sheet name="Namentliche Liste" sheetId="1" r:id="rId5"/>
    <sheet name="Jug - Altersstufe pro Disziplin" sheetId="5" r:id="rId6"/>
  </sheets>
  <definedNames>
    <definedName name="_xlnm._FilterDatabase" localSheetId="4" hidden="1">'Namentliche Liste'!$A$6:$AF$103</definedName>
    <definedName name="Alterskategorie">Alterskategorien!$A$2:$A$5</definedName>
    <definedName name="Altersprüfung">Alterskategorien!$A$2:$C$5</definedName>
    <definedName name="Disz">DisziplinenUndSparten!$A$2:$A$42</definedName>
    <definedName name="DiszToSparte">DisziplinenUndSparten!$A$2:$B$42</definedName>
    <definedName name="_xlnm.Print_Titles" localSheetId="4">'Namentliche Liste'!$1:$7</definedName>
    <definedName name="Range_TiU10">'Namentliche Liste'!$P$9:$P$135</definedName>
    <definedName name="Range_TiU12">'Namentliche Liste'!$O$9:$O$135</definedName>
    <definedName name="Range_TiU14">'Namentliche Liste'!$N$9:$N$135</definedName>
    <definedName name="Range_TiU16">'Namentliche Liste'!$M$9:$M$135</definedName>
    <definedName name="Range_TiU18">'Namentliche Liste'!$L$9:$L$135</definedName>
    <definedName name="Range_TiU8">'Namentliche Liste'!$Q$9:$Q$135</definedName>
    <definedName name="Range_TuU10">'Namentliche Liste'!$J$9:$J$135</definedName>
    <definedName name="Range_TuU12">'Namentliche Liste'!$I$9:$I$135</definedName>
    <definedName name="Range_TuU14">'Namentliche Liste'!$H$9:$H$135</definedName>
    <definedName name="Range_TuU16">'Namentliche Liste'!$G$9:$G$135</definedName>
    <definedName name="Range_TuU18">'Namentliche Liste'!$F$9:$F$135</definedName>
    <definedName name="Range_TuU8">'Namentliche Liste'!$K$9:$K$135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/>
  <c r="N13" i="1" s="1"/>
  <c r="A9" i="1"/>
  <c r="B9" i="1"/>
  <c r="A10" i="1"/>
  <c r="B10" i="1"/>
  <c r="A11" i="1"/>
  <c r="B11" i="1"/>
  <c r="A12" i="1"/>
  <c r="B12" i="1"/>
  <c r="A13" i="1"/>
  <c r="B13" i="1"/>
  <c r="A14" i="1"/>
  <c r="B14" i="1"/>
  <c r="A15" i="1"/>
  <c r="B15" i="1"/>
  <c r="A16" i="1"/>
  <c r="B16" i="1"/>
  <c r="A17" i="1"/>
  <c r="B17" i="1"/>
  <c r="A18" i="1"/>
  <c r="B18" i="1"/>
  <c r="A19" i="1"/>
  <c r="B19" i="1"/>
  <c r="A20" i="1"/>
  <c r="B20" i="1"/>
  <c r="A21" i="1"/>
  <c r="B21" i="1"/>
  <c r="A22" i="1"/>
  <c r="B22" i="1"/>
  <c r="A23" i="1"/>
  <c r="B23" i="1"/>
  <c r="A24" i="1"/>
  <c r="B24" i="1"/>
  <c r="A25" i="1"/>
  <c r="B25" i="1"/>
  <c r="A26" i="1"/>
  <c r="B26" i="1"/>
  <c r="A27" i="1"/>
  <c r="B27" i="1"/>
  <c r="A28" i="1"/>
  <c r="B28" i="1"/>
  <c r="A29" i="1"/>
  <c r="B29" i="1"/>
  <c r="A30" i="1"/>
  <c r="B30" i="1"/>
  <c r="A31" i="1"/>
  <c r="B31" i="1"/>
  <c r="A32" i="1"/>
  <c r="B32" i="1"/>
  <c r="A33" i="1"/>
  <c r="B33" i="1"/>
  <c r="A34" i="1"/>
  <c r="B34" i="1"/>
  <c r="A35" i="1"/>
  <c r="B35" i="1"/>
  <c r="A36" i="1"/>
  <c r="B36" i="1"/>
  <c r="A37" i="1"/>
  <c r="B37" i="1"/>
  <c r="A38" i="1"/>
  <c r="B38" i="1"/>
  <c r="A39" i="1"/>
  <c r="B39" i="1"/>
  <c r="A40" i="1"/>
  <c r="B40" i="1"/>
  <c r="A41" i="1"/>
  <c r="B41" i="1"/>
  <c r="A42" i="1"/>
  <c r="B42" i="1"/>
  <c r="A43" i="1"/>
  <c r="B43" i="1"/>
  <c r="A44" i="1"/>
  <c r="B44" i="1"/>
  <c r="A45" i="1"/>
  <c r="B45" i="1"/>
  <c r="A46" i="1"/>
  <c r="B46" i="1"/>
  <c r="A47" i="1"/>
  <c r="B47" i="1"/>
  <c r="A48" i="1"/>
  <c r="B48" i="1"/>
  <c r="A49" i="1"/>
  <c r="B49" i="1"/>
  <c r="A50" i="1"/>
  <c r="B50" i="1"/>
  <c r="A51" i="1"/>
  <c r="B51" i="1"/>
  <c r="A52" i="1"/>
  <c r="B52" i="1"/>
  <c r="A53" i="1"/>
  <c r="B53" i="1"/>
  <c r="A54" i="1"/>
  <c r="B54" i="1"/>
  <c r="A55" i="1"/>
  <c r="B55" i="1"/>
  <c r="A56" i="1"/>
  <c r="B56" i="1"/>
  <c r="A57" i="1"/>
  <c r="B57" i="1"/>
  <c r="A58" i="1"/>
  <c r="B58" i="1"/>
  <c r="A59" i="1"/>
  <c r="B59" i="1"/>
  <c r="A60" i="1"/>
  <c r="B60" i="1"/>
  <c r="A61" i="1"/>
  <c r="B61" i="1"/>
  <c r="A62" i="1"/>
  <c r="B62" i="1"/>
  <c r="A63" i="1"/>
  <c r="B63" i="1"/>
  <c r="A64" i="1"/>
  <c r="B64" i="1"/>
  <c r="A65" i="1"/>
  <c r="B65" i="1"/>
  <c r="A66" i="1"/>
  <c r="B66" i="1"/>
  <c r="A67" i="1"/>
  <c r="B67" i="1"/>
  <c r="A68" i="1"/>
  <c r="B68" i="1"/>
  <c r="A69" i="1"/>
  <c r="B69" i="1"/>
  <c r="A70" i="1"/>
  <c r="B70" i="1"/>
  <c r="A71" i="1"/>
  <c r="B71" i="1"/>
  <c r="A72" i="1"/>
  <c r="B72" i="1"/>
  <c r="A73" i="1"/>
  <c r="B73" i="1"/>
  <c r="A74" i="1"/>
  <c r="B74" i="1"/>
  <c r="A75" i="1"/>
  <c r="B75" i="1"/>
  <c r="A76" i="1"/>
  <c r="B76" i="1"/>
  <c r="A77" i="1"/>
  <c r="B77" i="1"/>
  <c r="A78" i="1"/>
  <c r="B78" i="1"/>
  <c r="A79" i="1"/>
  <c r="B79" i="1"/>
  <c r="A80" i="1"/>
  <c r="B80" i="1"/>
  <c r="A81" i="1"/>
  <c r="B81" i="1"/>
  <c r="A82" i="1"/>
  <c r="B82" i="1"/>
  <c r="A83" i="1"/>
  <c r="B83" i="1"/>
  <c r="A84" i="1"/>
  <c r="B84" i="1"/>
  <c r="A85" i="1"/>
  <c r="B85" i="1"/>
  <c r="A86" i="1"/>
  <c r="B86" i="1"/>
  <c r="A87" i="1"/>
  <c r="B87" i="1"/>
  <c r="A88" i="1"/>
  <c r="B88" i="1"/>
  <c r="A89" i="1"/>
  <c r="B89" i="1"/>
  <c r="A90" i="1"/>
  <c r="B90" i="1"/>
  <c r="A91" i="1"/>
  <c r="B91" i="1"/>
  <c r="A92" i="1"/>
  <c r="B92" i="1"/>
  <c r="A93" i="1"/>
  <c r="B93" i="1"/>
  <c r="A94" i="1"/>
  <c r="B94" i="1"/>
  <c r="A95" i="1"/>
  <c r="B95" i="1"/>
  <c r="A96" i="1"/>
  <c r="B96" i="1"/>
  <c r="A97" i="1"/>
  <c r="B97" i="1"/>
  <c r="A98" i="1"/>
  <c r="B98" i="1"/>
  <c r="A99" i="1"/>
  <c r="B99" i="1"/>
  <c r="A100" i="1"/>
  <c r="B100" i="1"/>
  <c r="A101" i="1"/>
  <c r="B101" i="1"/>
  <c r="A102" i="1"/>
  <c r="B102" i="1"/>
  <c r="A103" i="1"/>
  <c r="B103" i="1"/>
  <c r="A104" i="1"/>
  <c r="B104" i="1"/>
  <c r="A105" i="1"/>
  <c r="B105" i="1"/>
  <c r="A106" i="1"/>
  <c r="B106" i="1"/>
  <c r="A107" i="1"/>
  <c r="B107" i="1"/>
  <c r="A108" i="1"/>
  <c r="B108" i="1"/>
  <c r="A109" i="1"/>
  <c r="B109" i="1"/>
  <c r="A110" i="1"/>
  <c r="B110" i="1"/>
  <c r="A111" i="1"/>
  <c r="B111" i="1"/>
  <c r="A112" i="1"/>
  <c r="B112" i="1"/>
  <c r="A113" i="1"/>
  <c r="B113" i="1"/>
  <c r="A114" i="1"/>
  <c r="B114" i="1"/>
  <c r="A115" i="1"/>
  <c r="B115" i="1"/>
  <c r="A116" i="1"/>
  <c r="B116" i="1"/>
  <c r="A117" i="1"/>
  <c r="B117" i="1"/>
  <c r="A118" i="1"/>
  <c r="B118" i="1"/>
  <c r="A119" i="1"/>
  <c r="B119" i="1"/>
  <c r="A120" i="1"/>
  <c r="B120" i="1"/>
  <c r="A121" i="1"/>
  <c r="B121" i="1"/>
  <c r="A122" i="1"/>
  <c r="B122" i="1"/>
  <c r="A123" i="1"/>
  <c r="B123" i="1"/>
  <c r="A124" i="1"/>
  <c r="B124" i="1"/>
  <c r="A125" i="1"/>
  <c r="B125" i="1"/>
  <c r="A126" i="1"/>
  <c r="B126" i="1"/>
  <c r="A127" i="1"/>
  <c r="B127" i="1"/>
  <c r="A128" i="1"/>
  <c r="B128" i="1"/>
  <c r="A129" i="1"/>
  <c r="B129" i="1"/>
  <c r="A130" i="1"/>
  <c r="B130" i="1"/>
  <c r="A131" i="1"/>
  <c r="B131" i="1"/>
  <c r="A132" i="1"/>
  <c r="B132" i="1"/>
  <c r="A133" i="1"/>
  <c r="B133" i="1"/>
  <c r="A134" i="1"/>
  <c r="B134" i="1"/>
  <c r="A135" i="1"/>
  <c r="B135" i="1"/>
  <c r="E9" i="1"/>
  <c r="E10" i="1"/>
  <c r="E11" i="1"/>
  <c r="E12" i="1"/>
  <c r="E14" i="1"/>
  <c r="N14" i="1" s="1"/>
  <c r="E15" i="1"/>
  <c r="N15" i="1" s="1"/>
  <c r="E16" i="1"/>
  <c r="N16" i="1" s="1"/>
  <c r="E17" i="1"/>
  <c r="N17" i="1" s="1"/>
  <c r="E18" i="1"/>
  <c r="N18" i="1" s="1"/>
  <c r="E19" i="1"/>
  <c r="N19" i="1" s="1"/>
  <c r="E20" i="1"/>
  <c r="N20" i="1" s="1"/>
  <c r="E21" i="1"/>
  <c r="N21" i="1" s="1"/>
  <c r="E22" i="1"/>
  <c r="N22" i="1" s="1"/>
  <c r="E23" i="1"/>
  <c r="N23" i="1" s="1"/>
  <c r="E24" i="1"/>
  <c r="N24" i="1" s="1"/>
  <c r="E25" i="1"/>
  <c r="N25" i="1" s="1"/>
  <c r="E26" i="1"/>
  <c r="N26" i="1" s="1"/>
  <c r="E27" i="1"/>
  <c r="N27" i="1" s="1"/>
  <c r="E28" i="1"/>
  <c r="N28" i="1" s="1"/>
  <c r="E29" i="1"/>
  <c r="E30" i="1"/>
  <c r="O30" i="1" s="1"/>
  <c r="E31" i="1"/>
  <c r="P31" i="1" s="1"/>
  <c r="E32" i="1"/>
  <c r="G32" i="1" s="1"/>
  <c r="E33" i="1"/>
  <c r="K33" i="1" s="1"/>
  <c r="E34" i="1"/>
  <c r="L34" i="1" s="1"/>
  <c r="E35" i="1"/>
  <c r="O35" i="1" s="1"/>
  <c r="E36" i="1"/>
  <c r="G36" i="1" s="1"/>
  <c r="E37" i="1"/>
  <c r="E38" i="1"/>
  <c r="K38" i="1" s="1"/>
  <c r="E39" i="1"/>
  <c r="H39" i="1" s="1"/>
  <c r="E40" i="1"/>
  <c r="O40" i="1" s="1"/>
  <c r="E41" i="1"/>
  <c r="P41" i="1" s="1"/>
  <c r="E42" i="1"/>
  <c r="G42" i="1" s="1"/>
  <c r="E43" i="1"/>
  <c r="K43" i="1" s="1"/>
  <c r="E44" i="1"/>
  <c r="K44" i="1" s="1"/>
  <c r="E45" i="1"/>
  <c r="O45" i="1" s="1"/>
  <c r="E46" i="1"/>
  <c r="O46" i="1" s="1"/>
  <c r="E47" i="1"/>
  <c r="P47" i="1" s="1"/>
  <c r="E48" i="1"/>
  <c r="G48" i="1" s="1"/>
  <c r="E49" i="1"/>
  <c r="E50" i="1"/>
  <c r="L50" i="1" s="1"/>
  <c r="E51" i="1"/>
  <c r="O51" i="1" s="1"/>
  <c r="E52" i="1"/>
  <c r="K52" i="1" s="1"/>
  <c r="E53" i="1"/>
  <c r="E54" i="1"/>
  <c r="K54" i="1" s="1"/>
  <c r="E55" i="1"/>
  <c r="K55" i="1" s="1"/>
  <c r="E56" i="1"/>
  <c r="L56" i="1" s="1"/>
  <c r="E57" i="1"/>
  <c r="E58" i="1"/>
  <c r="G58" i="1" s="1"/>
  <c r="E59" i="1"/>
  <c r="E60" i="1"/>
  <c r="G60" i="1" s="1"/>
  <c r="E61" i="1"/>
  <c r="K61" i="1" s="1"/>
  <c r="E62" i="1"/>
  <c r="G62" i="1" s="1"/>
  <c r="E63" i="1"/>
  <c r="K63" i="1" s="1"/>
  <c r="E64" i="1"/>
  <c r="O64" i="1" s="1"/>
  <c r="E65" i="1"/>
  <c r="E66" i="1"/>
  <c r="G66" i="1" s="1"/>
  <c r="E67" i="1"/>
  <c r="E68" i="1"/>
  <c r="G68" i="1" s="1"/>
  <c r="E69" i="1"/>
  <c r="L69" i="1" s="1"/>
  <c r="E70" i="1"/>
  <c r="G70" i="1" s="1"/>
  <c r="E71" i="1"/>
  <c r="K71" i="1" s="1"/>
  <c r="E72" i="1"/>
  <c r="O72" i="1" s="1"/>
  <c r="E73" i="1"/>
  <c r="E74" i="1"/>
  <c r="G74" i="1" s="1"/>
  <c r="E75" i="1"/>
  <c r="E76" i="1"/>
  <c r="G76" i="1" s="1"/>
  <c r="E77" i="1"/>
  <c r="L77" i="1" s="1"/>
  <c r="E78" i="1"/>
  <c r="G78" i="1" s="1"/>
  <c r="E79" i="1"/>
  <c r="E80" i="1"/>
  <c r="H80" i="1" s="1"/>
  <c r="E81" i="1"/>
  <c r="L81" i="1" s="1"/>
  <c r="E82" i="1"/>
  <c r="G82" i="1" s="1"/>
  <c r="E83" i="1"/>
  <c r="K83" i="1" s="1"/>
  <c r="E84" i="1"/>
  <c r="G84" i="1" s="1"/>
  <c r="E85" i="1"/>
  <c r="E86" i="1"/>
  <c r="G86" i="1" s="1"/>
  <c r="E87" i="1"/>
  <c r="E88" i="1"/>
  <c r="G88" i="1" s="1"/>
  <c r="E89" i="1"/>
  <c r="E90" i="1"/>
  <c r="G90" i="1" s="1"/>
  <c r="E91" i="1"/>
  <c r="K91" i="1" s="1"/>
  <c r="E92" i="1"/>
  <c r="G92" i="1" s="1"/>
  <c r="E93" i="1"/>
  <c r="E94" i="1"/>
  <c r="G94" i="1" s="1"/>
  <c r="E95" i="1"/>
  <c r="K95" i="1" s="1"/>
  <c r="E96" i="1"/>
  <c r="O96" i="1" s="1"/>
  <c r="E97" i="1"/>
  <c r="L97" i="1" s="1"/>
  <c r="E98" i="1"/>
  <c r="G98" i="1" s="1"/>
  <c r="E99" i="1"/>
  <c r="E100" i="1"/>
  <c r="G100" i="1" s="1"/>
  <c r="E101" i="1"/>
  <c r="E102" i="1"/>
  <c r="G102" i="1" s="1"/>
  <c r="E103" i="1"/>
  <c r="E104" i="1"/>
  <c r="O104" i="1" s="1"/>
  <c r="E105" i="1"/>
  <c r="E106" i="1"/>
  <c r="G106" i="1" s="1"/>
  <c r="E107" i="1"/>
  <c r="K107" i="1" s="1"/>
  <c r="E108" i="1"/>
  <c r="E109" i="1"/>
  <c r="E110" i="1"/>
  <c r="E111" i="1"/>
  <c r="E112" i="1"/>
  <c r="F112" i="1" s="1"/>
  <c r="E113" i="1"/>
  <c r="E114" i="1"/>
  <c r="N114" i="1" s="1"/>
  <c r="E115" i="1"/>
  <c r="F115" i="1" s="1"/>
  <c r="E116" i="1"/>
  <c r="E117" i="1"/>
  <c r="J117" i="1" s="1"/>
  <c r="E118" i="1"/>
  <c r="E119" i="1"/>
  <c r="E120" i="1"/>
  <c r="F120" i="1" s="1"/>
  <c r="E121" i="1"/>
  <c r="E122" i="1"/>
  <c r="N122" i="1" s="1"/>
  <c r="E123" i="1"/>
  <c r="E124" i="1"/>
  <c r="E125" i="1"/>
  <c r="E126" i="1"/>
  <c r="E127" i="1"/>
  <c r="E128" i="1"/>
  <c r="E129" i="1"/>
  <c r="E130" i="1"/>
  <c r="N130" i="1" s="1"/>
  <c r="E131" i="1"/>
  <c r="F131" i="1" s="1"/>
  <c r="E132" i="1"/>
  <c r="E133" i="1"/>
  <c r="E134" i="1"/>
  <c r="E135" i="1"/>
  <c r="C9" i="1"/>
  <c r="D9" i="1"/>
  <c r="C10" i="1"/>
  <c r="D10" i="1"/>
  <c r="C11" i="1"/>
  <c r="D11" i="1"/>
  <c r="C12" i="1"/>
  <c r="D12" i="1"/>
  <c r="C13" i="1"/>
  <c r="D13" i="1"/>
  <c r="C14" i="1"/>
  <c r="D14" i="1"/>
  <c r="C15" i="1"/>
  <c r="D15" i="1"/>
  <c r="C16" i="1"/>
  <c r="D16" i="1"/>
  <c r="C17" i="1"/>
  <c r="D17" i="1"/>
  <c r="C18" i="1"/>
  <c r="D18" i="1"/>
  <c r="C19" i="1"/>
  <c r="D19" i="1"/>
  <c r="C20" i="1"/>
  <c r="D20" i="1"/>
  <c r="C21" i="1"/>
  <c r="D21" i="1"/>
  <c r="C22" i="1"/>
  <c r="D22" i="1"/>
  <c r="C23" i="1"/>
  <c r="D23" i="1"/>
  <c r="C24" i="1"/>
  <c r="D24" i="1"/>
  <c r="C25" i="1"/>
  <c r="D25" i="1"/>
  <c r="C26" i="1"/>
  <c r="D26" i="1"/>
  <c r="C27" i="1"/>
  <c r="D27" i="1"/>
  <c r="C28" i="1"/>
  <c r="D28" i="1"/>
  <c r="C29" i="1"/>
  <c r="D29" i="1"/>
  <c r="C30" i="1"/>
  <c r="D30" i="1"/>
  <c r="C31" i="1"/>
  <c r="D31" i="1"/>
  <c r="C32" i="1"/>
  <c r="D32" i="1"/>
  <c r="C33" i="1"/>
  <c r="D33" i="1"/>
  <c r="C34" i="1"/>
  <c r="D34" i="1"/>
  <c r="C35" i="1"/>
  <c r="D35" i="1"/>
  <c r="C36" i="1"/>
  <c r="D36" i="1"/>
  <c r="C37" i="1"/>
  <c r="D37" i="1"/>
  <c r="C38" i="1"/>
  <c r="D38" i="1"/>
  <c r="C39" i="1"/>
  <c r="D39" i="1"/>
  <c r="C40" i="1"/>
  <c r="D40" i="1"/>
  <c r="C41" i="1"/>
  <c r="D41" i="1"/>
  <c r="C42" i="1"/>
  <c r="D42" i="1"/>
  <c r="C43" i="1"/>
  <c r="D43" i="1"/>
  <c r="C44" i="1"/>
  <c r="D44" i="1"/>
  <c r="C45" i="1"/>
  <c r="D45" i="1"/>
  <c r="C46" i="1"/>
  <c r="D46" i="1"/>
  <c r="C47" i="1"/>
  <c r="D47" i="1"/>
  <c r="C48" i="1"/>
  <c r="D48" i="1"/>
  <c r="C49" i="1"/>
  <c r="D49" i="1"/>
  <c r="C50" i="1"/>
  <c r="D50" i="1"/>
  <c r="C51" i="1"/>
  <c r="D51" i="1"/>
  <c r="C52" i="1"/>
  <c r="D52" i="1"/>
  <c r="C53" i="1"/>
  <c r="D53" i="1"/>
  <c r="C54" i="1"/>
  <c r="D54" i="1"/>
  <c r="C55" i="1"/>
  <c r="D55" i="1"/>
  <c r="C56" i="1"/>
  <c r="D56" i="1"/>
  <c r="C57" i="1"/>
  <c r="D57" i="1"/>
  <c r="C58" i="1"/>
  <c r="D58" i="1"/>
  <c r="C59" i="1"/>
  <c r="D59" i="1"/>
  <c r="C60" i="1"/>
  <c r="D60" i="1"/>
  <c r="C61" i="1"/>
  <c r="D61" i="1"/>
  <c r="C62" i="1"/>
  <c r="D62" i="1"/>
  <c r="C63" i="1"/>
  <c r="D63" i="1"/>
  <c r="C64" i="1"/>
  <c r="D64" i="1"/>
  <c r="C65" i="1"/>
  <c r="D65" i="1"/>
  <c r="C66" i="1"/>
  <c r="D66" i="1"/>
  <c r="C67" i="1"/>
  <c r="D67" i="1"/>
  <c r="C68" i="1"/>
  <c r="D68" i="1"/>
  <c r="C69" i="1"/>
  <c r="D69" i="1"/>
  <c r="C70" i="1"/>
  <c r="D70" i="1"/>
  <c r="C71" i="1"/>
  <c r="D71" i="1"/>
  <c r="C72" i="1"/>
  <c r="D72" i="1"/>
  <c r="C73" i="1"/>
  <c r="D73" i="1"/>
  <c r="C74" i="1"/>
  <c r="D74" i="1"/>
  <c r="C75" i="1"/>
  <c r="D75" i="1"/>
  <c r="C76" i="1"/>
  <c r="D76" i="1"/>
  <c r="C77" i="1"/>
  <c r="D77" i="1"/>
  <c r="C78" i="1"/>
  <c r="D78" i="1"/>
  <c r="C79" i="1"/>
  <c r="D79" i="1"/>
  <c r="C80" i="1"/>
  <c r="D80" i="1"/>
  <c r="C81" i="1"/>
  <c r="D81" i="1"/>
  <c r="C82" i="1"/>
  <c r="D82" i="1"/>
  <c r="C83" i="1"/>
  <c r="D83" i="1"/>
  <c r="C84" i="1"/>
  <c r="D84" i="1"/>
  <c r="C85" i="1"/>
  <c r="D85" i="1"/>
  <c r="C86" i="1"/>
  <c r="D86" i="1"/>
  <c r="C87" i="1"/>
  <c r="D87" i="1"/>
  <c r="C88" i="1"/>
  <c r="D88" i="1"/>
  <c r="C89" i="1"/>
  <c r="D89" i="1"/>
  <c r="C90" i="1"/>
  <c r="D90" i="1"/>
  <c r="C91" i="1"/>
  <c r="D91" i="1"/>
  <c r="C92" i="1"/>
  <c r="D92" i="1"/>
  <c r="C93" i="1"/>
  <c r="D93" i="1"/>
  <c r="C94" i="1"/>
  <c r="D94" i="1"/>
  <c r="C95" i="1"/>
  <c r="D95" i="1"/>
  <c r="C96" i="1"/>
  <c r="D96" i="1"/>
  <c r="C97" i="1"/>
  <c r="D97" i="1"/>
  <c r="C98" i="1"/>
  <c r="D98" i="1"/>
  <c r="C99" i="1"/>
  <c r="D99" i="1"/>
  <c r="C100" i="1"/>
  <c r="D100" i="1"/>
  <c r="C101" i="1"/>
  <c r="D101" i="1"/>
  <c r="C102" i="1"/>
  <c r="D102" i="1"/>
  <c r="C103" i="1"/>
  <c r="D103" i="1"/>
  <c r="C104" i="1"/>
  <c r="D104" i="1"/>
  <c r="C105" i="1"/>
  <c r="D105" i="1"/>
  <c r="C106" i="1"/>
  <c r="D106" i="1"/>
  <c r="C107" i="1"/>
  <c r="D107" i="1"/>
  <c r="C108" i="1"/>
  <c r="D108" i="1"/>
  <c r="C109" i="1"/>
  <c r="D109" i="1"/>
  <c r="C110" i="1"/>
  <c r="D110" i="1"/>
  <c r="C111" i="1"/>
  <c r="D111" i="1"/>
  <c r="C112" i="1"/>
  <c r="D112" i="1"/>
  <c r="C113" i="1"/>
  <c r="D113" i="1"/>
  <c r="C114" i="1"/>
  <c r="D114" i="1"/>
  <c r="C115" i="1"/>
  <c r="D115" i="1"/>
  <c r="C116" i="1"/>
  <c r="D116" i="1"/>
  <c r="C117" i="1"/>
  <c r="D117" i="1"/>
  <c r="C118" i="1"/>
  <c r="D118" i="1"/>
  <c r="C119" i="1"/>
  <c r="D119" i="1"/>
  <c r="C120" i="1"/>
  <c r="D120" i="1"/>
  <c r="C121" i="1"/>
  <c r="D121" i="1"/>
  <c r="C122" i="1"/>
  <c r="D122" i="1"/>
  <c r="C123" i="1"/>
  <c r="D123" i="1"/>
  <c r="C124" i="1"/>
  <c r="D124" i="1"/>
  <c r="C125" i="1"/>
  <c r="D125" i="1"/>
  <c r="C126" i="1"/>
  <c r="D126" i="1"/>
  <c r="C127" i="1"/>
  <c r="D127" i="1"/>
  <c r="C128" i="1"/>
  <c r="D128" i="1"/>
  <c r="C129" i="1"/>
  <c r="D129" i="1"/>
  <c r="C130" i="1"/>
  <c r="D130" i="1"/>
  <c r="C131" i="1"/>
  <c r="D131" i="1"/>
  <c r="C132" i="1"/>
  <c r="D132" i="1"/>
  <c r="C133" i="1"/>
  <c r="D133" i="1"/>
  <c r="C134" i="1"/>
  <c r="D134" i="1"/>
  <c r="C135" i="1"/>
  <c r="D135" i="1"/>
  <c r="K13" i="1" l="1"/>
  <c r="P27" i="1"/>
  <c r="L15" i="1"/>
  <c r="P35" i="1"/>
  <c r="P19" i="1"/>
  <c r="H43" i="1"/>
  <c r="L23" i="1"/>
  <c r="P51" i="1"/>
  <c r="O94" i="1"/>
  <c r="G14" i="1"/>
  <c r="I18" i="1"/>
  <c r="G22" i="1"/>
  <c r="I26" i="1"/>
  <c r="G30" i="1"/>
  <c r="L38" i="1"/>
  <c r="G46" i="1"/>
  <c r="L54" i="1"/>
  <c r="O66" i="1"/>
  <c r="O82" i="1"/>
  <c r="O98" i="1"/>
  <c r="O62" i="1"/>
  <c r="L14" i="1"/>
  <c r="O18" i="1"/>
  <c r="L22" i="1"/>
  <c r="O26" i="1"/>
  <c r="G31" i="1"/>
  <c r="O39" i="1"/>
  <c r="G47" i="1"/>
  <c r="O55" i="1"/>
  <c r="O70" i="1"/>
  <c r="O86" i="1"/>
  <c r="O102" i="1"/>
  <c r="O78" i="1"/>
  <c r="Q14" i="1"/>
  <c r="H19" i="1"/>
  <c r="Q22" i="1"/>
  <c r="H27" i="1"/>
  <c r="O34" i="1"/>
  <c r="K42" i="1"/>
  <c r="O50" i="1"/>
  <c r="O58" i="1"/>
  <c r="O74" i="1"/>
  <c r="O90" i="1"/>
  <c r="O106" i="1"/>
  <c r="K16" i="1"/>
  <c r="K24" i="1"/>
  <c r="K32" i="1"/>
  <c r="K48" i="1"/>
  <c r="L13" i="1"/>
  <c r="H14" i="1"/>
  <c r="M14" i="1"/>
  <c r="G15" i="1"/>
  <c r="O15" i="1"/>
  <c r="O16" i="1"/>
  <c r="K18" i="1"/>
  <c r="P18" i="1"/>
  <c r="K19" i="1"/>
  <c r="G20" i="1"/>
  <c r="H22" i="1"/>
  <c r="M22" i="1"/>
  <c r="G23" i="1"/>
  <c r="O23" i="1"/>
  <c r="O24" i="1"/>
  <c r="K26" i="1"/>
  <c r="P26" i="1"/>
  <c r="K27" i="1"/>
  <c r="G28" i="1"/>
  <c r="K30" i="1"/>
  <c r="H31" i="1"/>
  <c r="G34" i="1"/>
  <c r="G35" i="1"/>
  <c r="K36" i="1"/>
  <c r="O38" i="1"/>
  <c r="P39" i="1"/>
  <c r="L42" i="1"/>
  <c r="O43" i="1"/>
  <c r="K46" i="1"/>
  <c r="H47" i="1"/>
  <c r="G50" i="1"/>
  <c r="G51" i="1"/>
  <c r="O54" i="1"/>
  <c r="P55" i="1"/>
  <c r="P58" i="1"/>
  <c r="P62" i="1"/>
  <c r="P66" i="1"/>
  <c r="P70" i="1"/>
  <c r="P74" i="1"/>
  <c r="P78" i="1"/>
  <c r="P82" i="1"/>
  <c r="P86" i="1"/>
  <c r="P90" i="1"/>
  <c r="P94" i="1"/>
  <c r="P98" i="1"/>
  <c r="P102" i="1"/>
  <c r="P106" i="1"/>
  <c r="G13" i="1"/>
  <c r="O13" i="1"/>
  <c r="I14" i="1"/>
  <c r="O14" i="1"/>
  <c r="H15" i="1"/>
  <c r="P15" i="1"/>
  <c r="G18" i="1"/>
  <c r="L18" i="1"/>
  <c r="Q18" i="1"/>
  <c r="L19" i="1"/>
  <c r="K20" i="1"/>
  <c r="I22" i="1"/>
  <c r="O22" i="1"/>
  <c r="H23" i="1"/>
  <c r="P23" i="1"/>
  <c r="G26" i="1"/>
  <c r="L26" i="1"/>
  <c r="Q26" i="1"/>
  <c r="L27" i="1"/>
  <c r="K28" i="1"/>
  <c r="L30" i="1"/>
  <c r="O31" i="1"/>
  <c r="K34" i="1"/>
  <c r="H35" i="1"/>
  <c r="G38" i="1"/>
  <c r="G39" i="1"/>
  <c r="K40" i="1"/>
  <c r="O42" i="1"/>
  <c r="P43" i="1"/>
  <c r="L46" i="1"/>
  <c r="O47" i="1"/>
  <c r="K50" i="1"/>
  <c r="H51" i="1"/>
  <c r="G54" i="1"/>
  <c r="G55" i="1"/>
  <c r="K56" i="1"/>
  <c r="G64" i="1"/>
  <c r="G72" i="1"/>
  <c r="G80" i="1"/>
  <c r="G96" i="1"/>
  <c r="G104" i="1"/>
  <c r="H13" i="1"/>
  <c r="P13" i="1"/>
  <c r="K14" i="1"/>
  <c r="P14" i="1"/>
  <c r="K15" i="1"/>
  <c r="G16" i="1"/>
  <c r="H18" i="1"/>
  <c r="M18" i="1"/>
  <c r="G19" i="1"/>
  <c r="O19" i="1"/>
  <c r="O20" i="1"/>
  <c r="K22" i="1"/>
  <c r="P22" i="1"/>
  <c r="K23" i="1"/>
  <c r="G24" i="1"/>
  <c r="H26" i="1"/>
  <c r="M26" i="1"/>
  <c r="G27" i="1"/>
  <c r="O27" i="1"/>
  <c r="P28" i="1"/>
  <c r="G43" i="1"/>
  <c r="H55" i="1"/>
  <c r="Q133" i="1"/>
  <c r="M133" i="1"/>
  <c r="I133" i="1"/>
  <c r="P133" i="1"/>
  <c r="L133" i="1"/>
  <c r="H133" i="1"/>
  <c r="O133" i="1"/>
  <c r="K133" i="1"/>
  <c r="G133" i="1"/>
  <c r="F133" i="1"/>
  <c r="Q121" i="1"/>
  <c r="M121" i="1"/>
  <c r="I121" i="1"/>
  <c r="P121" i="1"/>
  <c r="L121" i="1"/>
  <c r="H121" i="1"/>
  <c r="O121" i="1"/>
  <c r="K121" i="1"/>
  <c r="G121" i="1"/>
  <c r="F121" i="1"/>
  <c r="N121" i="1"/>
  <c r="J121" i="1"/>
  <c r="Q113" i="1"/>
  <c r="M113" i="1"/>
  <c r="I113" i="1"/>
  <c r="P113" i="1"/>
  <c r="L113" i="1"/>
  <c r="H113" i="1"/>
  <c r="O113" i="1"/>
  <c r="K113" i="1"/>
  <c r="G113" i="1"/>
  <c r="F113" i="1"/>
  <c r="N113" i="1"/>
  <c r="J113" i="1"/>
  <c r="Q109" i="1"/>
  <c r="M109" i="1"/>
  <c r="I109" i="1"/>
  <c r="P109" i="1"/>
  <c r="L109" i="1"/>
  <c r="H109" i="1"/>
  <c r="O109" i="1"/>
  <c r="K109" i="1"/>
  <c r="G109" i="1"/>
  <c r="F109" i="1"/>
  <c r="N101" i="1"/>
  <c r="J101" i="1"/>
  <c r="F101" i="1"/>
  <c r="Q101" i="1"/>
  <c r="M101" i="1"/>
  <c r="I101" i="1"/>
  <c r="P101" i="1"/>
  <c r="H101" i="1"/>
  <c r="O101" i="1"/>
  <c r="G101" i="1"/>
  <c r="N93" i="1"/>
  <c r="J93" i="1"/>
  <c r="F93" i="1"/>
  <c r="Q93" i="1"/>
  <c r="M93" i="1"/>
  <c r="I93" i="1"/>
  <c r="P93" i="1"/>
  <c r="H93" i="1"/>
  <c r="O93" i="1"/>
  <c r="G93" i="1"/>
  <c r="N85" i="1"/>
  <c r="J85" i="1"/>
  <c r="F85" i="1"/>
  <c r="Q85" i="1"/>
  <c r="M85" i="1"/>
  <c r="I85" i="1"/>
  <c r="P85" i="1"/>
  <c r="H85" i="1"/>
  <c r="O85" i="1"/>
  <c r="G85" i="1"/>
  <c r="N73" i="1"/>
  <c r="J73" i="1"/>
  <c r="F73" i="1"/>
  <c r="Q73" i="1"/>
  <c r="M73" i="1"/>
  <c r="I73" i="1"/>
  <c r="P73" i="1"/>
  <c r="H73" i="1"/>
  <c r="O73" i="1"/>
  <c r="G73" i="1"/>
  <c r="N65" i="1"/>
  <c r="J65" i="1"/>
  <c r="F65" i="1"/>
  <c r="Q65" i="1"/>
  <c r="M65" i="1"/>
  <c r="I65" i="1"/>
  <c r="P65" i="1"/>
  <c r="H65" i="1"/>
  <c r="O65" i="1"/>
  <c r="G65" i="1"/>
  <c r="N57" i="1"/>
  <c r="J57" i="1"/>
  <c r="F57" i="1"/>
  <c r="Q57" i="1"/>
  <c r="M57" i="1"/>
  <c r="I57" i="1"/>
  <c r="N49" i="1"/>
  <c r="J49" i="1"/>
  <c r="F49" i="1"/>
  <c r="Q49" i="1"/>
  <c r="M49" i="1"/>
  <c r="I49" i="1"/>
  <c r="N37" i="1"/>
  <c r="J37" i="1"/>
  <c r="F37" i="1"/>
  <c r="Q37" i="1"/>
  <c r="M37" i="1"/>
  <c r="I37" i="1"/>
  <c r="N29" i="1"/>
  <c r="J29" i="1"/>
  <c r="F29" i="1"/>
  <c r="Q29" i="1"/>
  <c r="G17" i="1"/>
  <c r="G33" i="1"/>
  <c r="O37" i="1"/>
  <c r="O41" i="1"/>
  <c r="O49" i="1"/>
  <c r="G57" i="1"/>
  <c r="K69" i="1"/>
  <c r="K77" i="1"/>
  <c r="K85" i="1"/>
  <c r="K93" i="1"/>
  <c r="K101" i="1"/>
  <c r="Q132" i="1"/>
  <c r="M132" i="1"/>
  <c r="I132" i="1"/>
  <c r="P132" i="1"/>
  <c r="L132" i="1"/>
  <c r="H132" i="1"/>
  <c r="O132" i="1"/>
  <c r="K132" i="1"/>
  <c r="G132" i="1"/>
  <c r="N132" i="1"/>
  <c r="J132" i="1"/>
  <c r="F132" i="1"/>
  <c r="Q124" i="1"/>
  <c r="M124" i="1"/>
  <c r="I124" i="1"/>
  <c r="P124" i="1"/>
  <c r="L124" i="1"/>
  <c r="H124" i="1"/>
  <c r="O124" i="1"/>
  <c r="K124" i="1"/>
  <c r="G124" i="1"/>
  <c r="N124" i="1"/>
  <c r="J124" i="1"/>
  <c r="F124" i="1"/>
  <c r="Q116" i="1"/>
  <c r="M116" i="1"/>
  <c r="I116" i="1"/>
  <c r="P116" i="1"/>
  <c r="L116" i="1"/>
  <c r="H116" i="1"/>
  <c r="O116" i="1"/>
  <c r="K116" i="1"/>
  <c r="G116" i="1"/>
  <c r="N116" i="1"/>
  <c r="J116" i="1"/>
  <c r="F116" i="1"/>
  <c r="Q108" i="1"/>
  <c r="M108" i="1"/>
  <c r="I108" i="1"/>
  <c r="P108" i="1"/>
  <c r="L108" i="1"/>
  <c r="H108" i="1"/>
  <c r="O108" i="1"/>
  <c r="K108" i="1"/>
  <c r="G108" i="1"/>
  <c r="N108" i="1"/>
  <c r="J108" i="1"/>
  <c r="F108" i="1"/>
  <c r="N100" i="1"/>
  <c r="J100" i="1"/>
  <c r="F100" i="1"/>
  <c r="Q100" i="1"/>
  <c r="M100" i="1"/>
  <c r="I100" i="1"/>
  <c r="L100" i="1"/>
  <c r="K100" i="1"/>
  <c r="N92" i="1"/>
  <c r="J92" i="1"/>
  <c r="F92" i="1"/>
  <c r="Q92" i="1"/>
  <c r="M92" i="1"/>
  <c r="I92" i="1"/>
  <c r="L92" i="1"/>
  <c r="K92" i="1"/>
  <c r="N84" i="1"/>
  <c r="J84" i="1"/>
  <c r="F84" i="1"/>
  <c r="Q84" i="1"/>
  <c r="M84" i="1"/>
  <c r="I84" i="1"/>
  <c r="L84" i="1"/>
  <c r="K84" i="1"/>
  <c r="N76" i="1"/>
  <c r="J76" i="1"/>
  <c r="F76" i="1"/>
  <c r="Q76" i="1"/>
  <c r="M76" i="1"/>
  <c r="I76" i="1"/>
  <c r="L76" i="1"/>
  <c r="K76" i="1"/>
  <c r="N68" i="1"/>
  <c r="J68" i="1"/>
  <c r="F68" i="1"/>
  <c r="Q68" i="1"/>
  <c r="M68" i="1"/>
  <c r="I68" i="1"/>
  <c r="L68" i="1"/>
  <c r="K68" i="1"/>
  <c r="N60" i="1"/>
  <c r="J60" i="1"/>
  <c r="F60" i="1"/>
  <c r="Q60" i="1"/>
  <c r="M60" i="1"/>
  <c r="I60" i="1"/>
  <c r="L60" i="1"/>
  <c r="K60" i="1"/>
  <c r="N52" i="1"/>
  <c r="J52" i="1"/>
  <c r="F52" i="1"/>
  <c r="Q52" i="1"/>
  <c r="M52" i="1"/>
  <c r="I52" i="1"/>
  <c r="N44" i="1"/>
  <c r="J44" i="1"/>
  <c r="F44" i="1"/>
  <c r="Q44" i="1"/>
  <c r="M44" i="1"/>
  <c r="I44" i="1"/>
  <c r="H16" i="1"/>
  <c r="P16" i="1"/>
  <c r="L17" i="1"/>
  <c r="L20" i="1"/>
  <c r="H21" i="1"/>
  <c r="P21" i="1"/>
  <c r="H24" i="1"/>
  <c r="P24" i="1"/>
  <c r="L25" i="1"/>
  <c r="L28" i="1"/>
  <c r="Q28" i="1"/>
  <c r="K29" i="1"/>
  <c r="P29" i="1"/>
  <c r="L36" i="1"/>
  <c r="H37" i="1"/>
  <c r="P37" i="1"/>
  <c r="L40" i="1"/>
  <c r="H41" i="1"/>
  <c r="H49" i="1"/>
  <c r="P49" i="1"/>
  <c r="L52" i="1"/>
  <c r="H57" i="1"/>
  <c r="P57" i="1"/>
  <c r="H64" i="1"/>
  <c r="L65" i="1"/>
  <c r="H68" i="1"/>
  <c r="H76" i="1"/>
  <c r="H92" i="1"/>
  <c r="L93" i="1"/>
  <c r="H96" i="1"/>
  <c r="N109" i="1"/>
  <c r="Q135" i="1"/>
  <c r="M135" i="1"/>
  <c r="I135" i="1"/>
  <c r="P135" i="1"/>
  <c r="L135" i="1"/>
  <c r="H135" i="1"/>
  <c r="O135" i="1"/>
  <c r="K135" i="1"/>
  <c r="G135" i="1"/>
  <c r="N135" i="1"/>
  <c r="J135" i="1"/>
  <c r="F135" i="1"/>
  <c r="Q127" i="1"/>
  <c r="M127" i="1"/>
  <c r="I127" i="1"/>
  <c r="P127" i="1"/>
  <c r="L127" i="1"/>
  <c r="H127" i="1"/>
  <c r="O127" i="1"/>
  <c r="K127" i="1"/>
  <c r="G127" i="1"/>
  <c r="N127" i="1"/>
  <c r="J127" i="1"/>
  <c r="F127" i="1"/>
  <c r="Q119" i="1"/>
  <c r="M119" i="1"/>
  <c r="I119" i="1"/>
  <c r="P119" i="1"/>
  <c r="L119" i="1"/>
  <c r="H119" i="1"/>
  <c r="O119" i="1"/>
  <c r="K119" i="1"/>
  <c r="G119" i="1"/>
  <c r="N119" i="1"/>
  <c r="J119" i="1"/>
  <c r="F119" i="1"/>
  <c r="Q111" i="1"/>
  <c r="M111" i="1"/>
  <c r="I111" i="1"/>
  <c r="P111" i="1"/>
  <c r="L111" i="1"/>
  <c r="H111" i="1"/>
  <c r="O111" i="1"/>
  <c r="K111" i="1"/>
  <c r="G111" i="1"/>
  <c r="N111" i="1"/>
  <c r="J111" i="1"/>
  <c r="F111" i="1"/>
  <c r="N103" i="1"/>
  <c r="J103" i="1"/>
  <c r="F103" i="1"/>
  <c r="Q103" i="1"/>
  <c r="M103" i="1"/>
  <c r="I103" i="1"/>
  <c r="P103" i="1"/>
  <c r="H103" i="1"/>
  <c r="O103" i="1"/>
  <c r="G103" i="1"/>
  <c r="N99" i="1"/>
  <c r="J99" i="1"/>
  <c r="F99" i="1"/>
  <c r="Q99" i="1"/>
  <c r="M99" i="1"/>
  <c r="I99" i="1"/>
  <c r="P99" i="1"/>
  <c r="H99" i="1"/>
  <c r="O99" i="1"/>
  <c r="G99" i="1"/>
  <c r="N87" i="1"/>
  <c r="J87" i="1"/>
  <c r="F87" i="1"/>
  <c r="Q87" i="1"/>
  <c r="M87" i="1"/>
  <c r="I87" i="1"/>
  <c r="P87" i="1"/>
  <c r="H87" i="1"/>
  <c r="O87" i="1"/>
  <c r="G87" i="1"/>
  <c r="N79" i="1"/>
  <c r="J79" i="1"/>
  <c r="F79" i="1"/>
  <c r="Q79" i="1"/>
  <c r="M79" i="1"/>
  <c r="I79" i="1"/>
  <c r="P79" i="1"/>
  <c r="H79" i="1"/>
  <c r="O79" i="1"/>
  <c r="G79" i="1"/>
  <c r="N75" i="1"/>
  <c r="J75" i="1"/>
  <c r="F75" i="1"/>
  <c r="Q75" i="1"/>
  <c r="M75" i="1"/>
  <c r="I75" i="1"/>
  <c r="P75" i="1"/>
  <c r="H75" i="1"/>
  <c r="O75" i="1"/>
  <c r="G75" i="1"/>
  <c r="N67" i="1"/>
  <c r="J67" i="1"/>
  <c r="F67" i="1"/>
  <c r="Q67" i="1"/>
  <c r="M67" i="1"/>
  <c r="I67" i="1"/>
  <c r="P67" i="1"/>
  <c r="H67" i="1"/>
  <c r="O67" i="1"/>
  <c r="G67" i="1"/>
  <c r="N59" i="1"/>
  <c r="J59" i="1"/>
  <c r="F59" i="1"/>
  <c r="Q59" i="1"/>
  <c r="M59" i="1"/>
  <c r="I59" i="1"/>
  <c r="P59" i="1"/>
  <c r="H59" i="1"/>
  <c r="O59" i="1"/>
  <c r="G59" i="1"/>
  <c r="N51" i="1"/>
  <c r="J51" i="1"/>
  <c r="F51" i="1"/>
  <c r="Q51" i="1"/>
  <c r="M51" i="1"/>
  <c r="I51" i="1"/>
  <c r="N39" i="1"/>
  <c r="J39" i="1"/>
  <c r="F39" i="1"/>
  <c r="Q39" i="1"/>
  <c r="M39" i="1"/>
  <c r="I39" i="1"/>
  <c r="N31" i="1"/>
  <c r="J31" i="1"/>
  <c r="F31" i="1"/>
  <c r="Q31" i="1"/>
  <c r="M31" i="1"/>
  <c r="I31" i="1"/>
  <c r="I13" i="1"/>
  <c r="M13" i="1"/>
  <c r="Q13" i="1"/>
  <c r="M15" i="1"/>
  <c r="I16" i="1"/>
  <c r="M16" i="1"/>
  <c r="I17" i="1"/>
  <c r="M17" i="1"/>
  <c r="Q17" i="1"/>
  <c r="I19" i="1"/>
  <c r="Q19" i="1"/>
  <c r="Q20" i="1"/>
  <c r="I23" i="1"/>
  <c r="Q23" i="1"/>
  <c r="M24" i="1"/>
  <c r="I25" i="1"/>
  <c r="M25" i="1"/>
  <c r="Q25" i="1"/>
  <c r="I27" i="1"/>
  <c r="M27" i="1"/>
  <c r="I28" i="1"/>
  <c r="G29" i="1"/>
  <c r="K37" i="1"/>
  <c r="K39" i="1"/>
  <c r="O44" i="1"/>
  <c r="K51" i="1"/>
  <c r="O52" i="1"/>
  <c r="K59" i="1"/>
  <c r="O60" i="1"/>
  <c r="K75" i="1"/>
  <c r="O76" i="1"/>
  <c r="O84" i="1"/>
  <c r="K87" i="1"/>
  <c r="O92" i="1"/>
  <c r="K99" i="1"/>
  <c r="O100" i="1"/>
  <c r="K103" i="1"/>
  <c r="J133" i="1"/>
  <c r="Q129" i="1"/>
  <c r="M129" i="1"/>
  <c r="I129" i="1"/>
  <c r="P129" i="1"/>
  <c r="L129" i="1"/>
  <c r="H129" i="1"/>
  <c r="O129" i="1"/>
  <c r="K129" i="1"/>
  <c r="G129" i="1"/>
  <c r="F129" i="1"/>
  <c r="N129" i="1"/>
  <c r="J129" i="1"/>
  <c r="Q125" i="1"/>
  <c r="M125" i="1"/>
  <c r="I125" i="1"/>
  <c r="P125" i="1"/>
  <c r="L125" i="1"/>
  <c r="H125" i="1"/>
  <c r="O125" i="1"/>
  <c r="K125" i="1"/>
  <c r="G125" i="1"/>
  <c r="F125" i="1"/>
  <c r="Q117" i="1"/>
  <c r="M117" i="1"/>
  <c r="I117" i="1"/>
  <c r="P117" i="1"/>
  <c r="L117" i="1"/>
  <c r="H117" i="1"/>
  <c r="O117" i="1"/>
  <c r="K117" i="1"/>
  <c r="G117" i="1"/>
  <c r="F117" i="1"/>
  <c r="N105" i="1"/>
  <c r="J105" i="1"/>
  <c r="F105" i="1"/>
  <c r="Q105" i="1"/>
  <c r="M105" i="1"/>
  <c r="I105" i="1"/>
  <c r="P105" i="1"/>
  <c r="H105" i="1"/>
  <c r="O105" i="1"/>
  <c r="G105" i="1"/>
  <c r="N97" i="1"/>
  <c r="J97" i="1"/>
  <c r="F97" i="1"/>
  <c r="Q97" i="1"/>
  <c r="M97" i="1"/>
  <c r="I97" i="1"/>
  <c r="P97" i="1"/>
  <c r="H97" i="1"/>
  <c r="O97" i="1"/>
  <c r="G97" i="1"/>
  <c r="N89" i="1"/>
  <c r="J89" i="1"/>
  <c r="F89" i="1"/>
  <c r="Q89" i="1"/>
  <c r="M89" i="1"/>
  <c r="I89" i="1"/>
  <c r="P89" i="1"/>
  <c r="H89" i="1"/>
  <c r="O89" i="1"/>
  <c r="G89" i="1"/>
  <c r="N81" i="1"/>
  <c r="J81" i="1"/>
  <c r="F81" i="1"/>
  <c r="Q81" i="1"/>
  <c r="M81" i="1"/>
  <c r="I81" i="1"/>
  <c r="P81" i="1"/>
  <c r="H81" i="1"/>
  <c r="O81" i="1"/>
  <c r="G81" i="1"/>
  <c r="N77" i="1"/>
  <c r="J77" i="1"/>
  <c r="F77" i="1"/>
  <c r="Q77" i="1"/>
  <c r="M77" i="1"/>
  <c r="I77" i="1"/>
  <c r="P77" i="1"/>
  <c r="H77" i="1"/>
  <c r="O77" i="1"/>
  <c r="G77" i="1"/>
  <c r="N69" i="1"/>
  <c r="J69" i="1"/>
  <c r="F69" i="1"/>
  <c r="Q69" i="1"/>
  <c r="M69" i="1"/>
  <c r="I69" i="1"/>
  <c r="P69" i="1"/>
  <c r="H69" i="1"/>
  <c r="O69" i="1"/>
  <c r="G69" i="1"/>
  <c r="N61" i="1"/>
  <c r="J61" i="1"/>
  <c r="F61" i="1"/>
  <c r="Q61" i="1"/>
  <c r="M61" i="1"/>
  <c r="I61" i="1"/>
  <c r="P61" i="1"/>
  <c r="H61" i="1"/>
  <c r="O61" i="1"/>
  <c r="G61" i="1"/>
  <c r="N53" i="1"/>
  <c r="J53" i="1"/>
  <c r="F53" i="1"/>
  <c r="Q53" i="1"/>
  <c r="M53" i="1"/>
  <c r="I53" i="1"/>
  <c r="N45" i="1"/>
  <c r="J45" i="1"/>
  <c r="F45" i="1"/>
  <c r="Q45" i="1"/>
  <c r="M45" i="1"/>
  <c r="I45" i="1"/>
  <c r="N41" i="1"/>
  <c r="J41" i="1"/>
  <c r="F41" i="1"/>
  <c r="Q41" i="1"/>
  <c r="M41" i="1"/>
  <c r="I41" i="1"/>
  <c r="N33" i="1"/>
  <c r="J33" i="1"/>
  <c r="F33" i="1"/>
  <c r="Q33" i="1"/>
  <c r="M33" i="1"/>
  <c r="I33" i="1"/>
  <c r="K17" i="1"/>
  <c r="O17" i="1"/>
  <c r="G21" i="1"/>
  <c r="K21" i="1"/>
  <c r="O21" i="1"/>
  <c r="G25" i="1"/>
  <c r="K25" i="1"/>
  <c r="O25" i="1"/>
  <c r="I29" i="1"/>
  <c r="O29" i="1"/>
  <c r="O33" i="1"/>
  <c r="G37" i="1"/>
  <c r="G41" i="1"/>
  <c r="G45" i="1"/>
  <c r="G49" i="1"/>
  <c r="G53" i="1"/>
  <c r="O53" i="1"/>
  <c r="O57" i="1"/>
  <c r="K65" i="1"/>
  <c r="K73" i="1"/>
  <c r="K81" i="1"/>
  <c r="K89" i="1"/>
  <c r="K97" i="1"/>
  <c r="K105" i="1"/>
  <c r="J109" i="1"/>
  <c r="J125" i="1"/>
  <c r="Q128" i="1"/>
  <c r="M128" i="1"/>
  <c r="I128" i="1"/>
  <c r="P128" i="1"/>
  <c r="L128" i="1"/>
  <c r="H128" i="1"/>
  <c r="O128" i="1"/>
  <c r="K128" i="1"/>
  <c r="G128" i="1"/>
  <c r="N128" i="1"/>
  <c r="Q120" i="1"/>
  <c r="M120" i="1"/>
  <c r="I120" i="1"/>
  <c r="P120" i="1"/>
  <c r="L120" i="1"/>
  <c r="H120" i="1"/>
  <c r="O120" i="1"/>
  <c r="K120" i="1"/>
  <c r="G120" i="1"/>
  <c r="N120" i="1"/>
  <c r="Q112" i="1"/>
  <c r="M112" i="1"/>
  <c r="I112" i="1"/>
  <c r="P112" i="1"/>
  <c r="L112" i="1"/>
  <c r="H112" i="1"/>
  <c r="O112" i="1"/>
  <c r="K112" i="1"/>
  <c r="G112" i="1"/>
  <c r="N112" i="1"/>
  <c r="N104" i="1"/>
  <c r="J104" i="1"/>
  <c r="F104" i="1"/>
  <c r="Q104" i="1"/>
  <c r="M104" i="1"/>
  <c r="I104" i="1"/>
  <c r="L104" i="1"/>
  <c r="K104" i="1"/>
  <c r="N96" i="1"/>
  <c r="J96" i="1"/>
  <c r="F96" i="1"/>
  <c r="Q96" i="1"/>
  <c r="M96" i="1"/>
  <c r="I96" i="1"/>
  <c r="L96" i="1"/>
  <c r="K96" i="1"/>
  <c r="N88" i="1"/>
  <c r="J88" i="1"/>
  <c r="F88" i="1"/>
  <c r="Q88" i="1"/>
  <c r="M88" i="1"/>
  <c r="I88" i="1"/>
  <c r="L88" i="1"/>
  <c r="K88" i="1"/>
  <c r="N80" i="1"/>
  <c r="J80" i="1"/>
  <c r="F80" i="1"/>
  <c r="Q80" i="1"/>
  <c r="M80" i="1"/>
  <c r="I80" i="1"/>
  <c r="L80" i="1"/>
  <c r="K80" i="1"/>
  <c r="N72" i="1"/>
  <c r="J72" i="1"/>
  <c r="F72" i="1"/>
  <c r="Q72" i="1"/>
  <c r="M72" i="1"/>
  <c r="I72" i="1"/>
  <c r="L72" i="1"/>
  <c r="K72" i="1"/>
  <c r="N64" i="1"/>
  <c r="J64" i="1"/>
  <c r="F64" i="1"/>
  <c r="Q64" i="1"/>
  <c r="M64" i="1"/>
  <c r="I64" i="1"/>
  <c r="L64" i="1"/>
  <c r="K64" i="1"/>
  <c r="N56" i="1"/>
  <c r="J56" i="1"/>
  <c r="F56" i="1"/>
  <c r="Q56" i="1"/>
  <c r="M56" i="1"/>
  <c r="I56" i="1"/>
  <c r="N48" i="1"/>
  <c r="J48" i="1"/>
  <c r="F48" i="1"/>
  <c r="Q48" i="1"/>
  <c r="M48" i="1"/>
  <c r="I48" i="1"/>
  <c r="N40" i="1"/>
  <c r="J40" i="1"/>
  <c r="F40" i="1"/>
  <c r="Q40" i="1"/>
  <c r="M40" i="1"/>
  <c r="I40" i="1"/>
  <c r="N36" i="1"/>
  <c r="J36" i="1"/>
  <c r="F36" i="1"/>
  <c r="Q36" i="1"/>
  <c r="M36" i="1"/>
  <c r="I36" i="1"/>
  <c r="N32" i="1"/>
  <c r="J32" i="1"/>
  <c r="F32" i="1"/>
  <c r="Q32" i="1"/>
  <c r="M32" i="1"/>
  <c r="I32" i="1"/>
  <c r="L16" i="1"/>
  <c r="H17" i="1"/>
  <c r="P17" i="1"/>
  <c r="H20" i="1"/>
  <c r="P20" i="1"/>
  <c r="L21" i="1"/>
  <c r="L24" i="1"/>
  <c r="H25" i="1"/>
  <c r="P25" i="1"/>
  <c r="H28" i="1"/>
  <c r="L32" i="1"/>
  <c r="H33" i="1"/>
  <c r="P33" i="1"/>
  <c r="L44" i="1"/>
  <c r="H45" i="1"/>
  <c r="P45" i="1"/>
  <c r="L48" i="1"/>
  <c r="H53" i="1"/>
  <c r="P53" i="1"/>
  <c r="H60" i="1"/>
  <c r="L61" i="1"/>
  <c r="H72" i="1"/>
  <c r="L73" i="1"/>
  <c r="H84" i="1"/>
  <c r="L85" i="1"/>
  <c r="H88" i="1"/>
  <c r="L89" i="1"/>
  <c r="H100" i="1"/>
  <c r="L101" i="1"/>
  <c r="H104" i="1"/>
  <c r="L105" i="1"/>
  <c r="J120" i="1"/>
  <c r="N125" i="1"/>
  <c r="Q131" i="1"/>
  <c r="M131" i="1"/>
  <c r="I131" i="1"/>
  <c r="P131" i="1"/>
  <c r="L131" i="1"/>
  <c r="H131" i="1"/>
  <c r="O131" i="1"/>
  <c r="K131" i="1"/>
  <c r="G131" i="1"/>
  <c r="N131" i="1"/>
  <c r="J131" i="1"/>
  <c r="Q123" i="1"/>
  <c r="M123" i="1"/>
  <c r="I123" i="1"/>
  <c r="P123" i="1"/>
  <c r="L123" i="1"/>
  <c r="H123" i="1"/>
  <c r="O123" i="1"/>
  <c r="K123" i="1"/>
  <c r="G123" i="1"/>
  <c r="N123" i="1"/>
  <c r="J123" i="1"/>
  <c r="Q115" i="1"/>
  <c r="M115" i="1"/>
  <c r="I115" i="1"/>
  <c r="P115" i="1"/>
  <c r="L115" i="1"/>
  <c r="H115" i="1"/>
  <c r="O115" i="1"/>
  <c r="K115" i="1"/>
  <c r="G115" i="1"/>
  <c r="N115" i="1"/>
  <c r="J115" i="1"/>
  <c r="Q107" i="1"/>
  <c r="P107" i="1"/>
  <c r="O107" i="1"/>
  <c r="N107" i="1"/>
  <c r="J107" i="1"/>
  <c r="F107" i="1"/>
  <c r="M107" i="1"/>
  <c r="I107" i="1"/>
  <c r="H107" i="1"/>
  <c r="G107" i="1"/>
  <c r="N95" i="1"/>
  <c r="J95" i="1"/>
  <c r="F95" i="1"/>
  <c r="Q95" i="1"/>
  <c r="M95" i="1"/>
  <c r="I95" i="1"/>
  <c r="P95" i="1"/>
  <c r="H95" i="1"/>
  <c r="O95" i="1"/>
  <c r="G95" i="1"/>
  <c r="N91" i="1"/>
  <c r="J91" i="1"/>
  <c r="F91" i="1"/>
  <c r="Q91" i="1"/>
  <c r="M91" i="1"/>
  <c r="I91" i="1"/>
  <c r="P91" i="1"/>
  <c r="H91" i="1"/>
  <c r="O91" i="1"/>
  <c r="G91" i="1"/>
  <c r="N83" i="1"/>
  <c r="J83" i="1"/>
  <c r="F83" i="1"/>
  <c r="Q83" i="1"/>
  <c r="M83" i="1"/>
  <c r="I83" i="1"/>
  <c r="P83" i="1"/>
  <c r="H83" i="1"/>
  <c r="O83" i="1"/>
  <c r="G83" i="1"/>
  <c r="N71" i="1"/>
  <c r="J71" i="1"/>
  <c r="F71" i="1"/>
  <c r="Q71" i="1"/>
  <c r="M71" i="1"/>
  <c r="I71" i="1"/>
  <c r="P71" i="1"/>
  <c r="H71" i="1"/>
  <c r="O71" i="1"/>
  <c r="G71" i="1"/>
  <c r="N63" i="1"/>
  <c r="J63" i="1"/>
  <c r="F63" i="1"/>
  <c r="Q63" i="1"/>
  <c r="M63" i="1"/>
  <c r="I63" i="1"/>
  <c r="P63" i="1"/>
  <c r="H63" i="1"/>
  <c r="O63" i="1"/>
  <c r="G63" i="1"/>
  <c r="N55" i="1"/>
  <c r="J55" i="1"/>
  <c r="F55" i="1"/>
  <c r="Q55" i="1"/>
  <c r="M55" i="1"/>
  <c r="I55" i="1"/>
  <c r="N47" i="1"/>
  <c r="J47" i="1"/>
  <c r="F47" i="1"/>
  <c r="Q47" i="1"/>
  <c r="M47" i="1"/>
  <c r="I47" i="1"/>
  <c r="N43" i="1"/>
  <c r="J43" i="1"/>
  <c r="F43" i="1"/>
  <c r="Q43" i="1"/>
  <c r="M43" i="1"/>
  <c r="I43" i="1"/>
  <c r="N35" i="1"/>
  <c r="J35" i="1"/>
  <c r="F35" i="1"/>
  <c r="Q35" i="1"/>
  <c r="M35" i="1"/>
  <c r="I35" i="1"/>
  <c r="I15" i="1"/>
  <c r="Q15" i="1"/>
  <c r="Q16" i="1"/>
  <c r="M19" i="1"/>
  <c r="I20" i="1"/>
  <c r="M20" i="1"/>
  <c r="I21" i="1"/>
  <c r="M21" i="1"/>
  <c r="Q21" i="1"/>
  <c r="M23" i="1"/>
  <c r="I24" i="1"/>
  <c r="Q24" i="1"/>
  <c r="Q27" i="1"/>
  <c r="M28" i="1"/>
  <c r="L29" i="1"/>
  <c r="K31" i="1"/>
  <c r="O32" i="1"/>
  <c r="K35" i="1"/>
  <c r="O36" i="1"/>
  <c r="G40" i="1"/>
  <c r="K41" i="1"/>
  <c r="G44" i="1"/>
  <c r="K45" i="1"/>
  <c r="K47" i="1"/>
  <c r="O48" i="1"/>
  <c r="K49" i="1"/>
  <c r="G52" i="1"/>
  <c r="K53" i="1"/>
  <c r="G56" i="1"/>
  <c r="O56" i="1"/>
  <c r="K57" i="1"/>
  <c r="K67" i="1"/>
  <c r="O68" i="1"/>
  <c r="K79" i="1"/>
  <c r="O80" i="1"/>
  <c r="O88" i="1"/>
  <c r="F128" i="1"/>
  <c r="Q134" i="1"/>
  <c r="M134" i="1"/>
  <c r="I134" i="1"/>
  <c r="P134" i="1"/>
  <c r="L134" i="1"/>
  <c r="H134" i="1"/>
  <c r="O134" i="1"/>
  <c r="K134" i="1"/>
  <c r="G134" i="1"/>
  <c r="J134" i="1"/>
  <c r="F134" i="1"/>
  <c r="N134" i="1"/>
  <c r="Q130" i="1"/>
  <c r="M130" i="1"/>
  <c r="I130" i="1"/>
  <c r="P130" i="1"/>
  <c r="L130" i="1"/>
  <c r="H130" i="1"/>
  <c r="O130" i="1"/>
  <c r="K130" i="1"/>
  <c r="G130" i="1"/>
  <c r="J130" i="1"/>
  <c r="F130" i="1"/>
  <c r="Q126" i="1"/>
  <c r="M126" i="1"/>
  <c r="I126" i="1"/>
  <c r="P126" i="1"/>
  <c r="L126" i="1"/>
  <c r="H126" i="1"/>
  <c r="O126" i="1"/>
  <c r="K126" i="1"/>
  <c r="G126" i="1"/>
  <c r="J126" i="1"/>
  <c r="F126" i="1"/>
  <c r="N126" i="1"/>
  <c r="Q122" i="1"/>
  <c r="M122" i="1"/>
  <c r="I122" i="1"/>
  <c r="P122" i="1"/>
  <c r="L122" i="1"/>
  <c r="H122" i="1"/>
  <c r="O122" i="1"/>
  <c r="K122" i="1"/>
  <c r="G122" i="1"/>
  <c r="J122" i="1"/>
  <c r="F122" i="1"/>
  <c r="Q118" i="1"/>
  <c r="M118" i="1"/>
  <c r="I118" i="1"/>
  <c r="P118" i="1"/>
  <c r="L118" i="1"/>
  <c r="H118" i="1"/>
  <c r="O118" i="1"/>
  <c r="K118" i="1"/>
  <c r="G118" i="1"/>
  <c r="J118" i="1"/>
  <c r="F118" i="1"/>
  <c r="N118" i="1"/>
  <c r="Q114" i="1"/>
  <c r="M114" i="1"/>
  <c r="I114" i="1"/>
  <c r="P114" i="1"/>
  <c r="L114" i="1"/>
  <c r="H114" i="1"/>
  <c r="O114" i="1"/>
  <c r="K114" i="1"/>
  <c r="G114" i="1"/>
  <c r="J114" i="1"/>
  <c r="F114" i="1"/>
  <c r="Q110" i="1"/>
  <c r="M110" i="1"/>
  <c r="I110" i="1"/>
  <c r="P110" i="1"/>
  <c r="L110" i="1"/>
  <c r="H110" i="1"/>
  <c r="O110" i="1"/>
  <c r="K110" i="1"/>
  <c r="G110" i="1"/>
  <c r="J110" i="1"/>
  <c r="F110" i="1"/>
  <c r="N110" i="1"/>
  <c r="N106" i="1"/>
  <c r="J106" i="1"/>
  <c r="F106" i="1"/>
  <c r="Q106" i="1"/>
  <c r="M106" i="1"/>
  <c r="I106" i="1"/>
  <c r="L106" i="1"/>
  <c r="K106" i="1"/>
  <c r="N102" i="1"/>
  <c r="J102" i="1"/>
  <c r="F102" i="1"/>
  <c r="Q102" i="1"/>
  <c r="M102" i="1"/>
  <c r="I102" i="1"/>
  <c r="L102" i="1"/>
  <c r="K102" i="1"/>
  <c r="N98" i="1"/>
  <c r="J98" i="1"/>
  <c r="F98" i="1"/>
  <c r="Q98" i="1"/>
  <c r="M98" i="1"/>
  <c r="I98" i="1"/>
  <c r="L98" i="1"/>
  <c r="K98" i="1"/>
  <c r="N94" i="1"/>
  <c r="J94" i="1"/>
  <c r="F94" i="1"/>
  <c r="Q94" i="1"/>
  <c r="M94" i="1"/>
  <c r="I94" i="1"/>
  <c r="L94" i="1"/>
  <c r="K94" i="1"/>
  <c r="N90" i="1"/>
  <c r="J90" i="1"/>
  <c r="F90" i="1"/>
  <c r="Q90" i="1"/>
  <c r="M90" i="1"/>
  <c r="I90" i="1"/>
  <c r="L90" i="1"/>
  <c r="K90" i="1"/>
  <c r="N86" i="1"/>
  <c r="J86" i="1"/>
  <c r="F86" i="1"/>
  <c r="Q86" i="1"/>
  <c r="M86" i="1"/>
  <c r="I86" i="1"/>
  <c r="L86" i="1"/>
  <c r="K86" i="1"/>
  <c r="N82" i="1"/>
  <c r="J82" i="1"/>
  <c r="F82" i="1"/>
  <c r="Q82" i="1"/>
  <c r="M82" i="1"/>
  <c r="I82" i="1"/>
  <c r="L82" i="1"/>
  <c r="K82" i="1"/>
  <c r="N78" i="1"/>
  <c r="J78" i="1"/>
  <c r="F78" i="1"/>
  <c r="Q78" i="1"/>
  <c r="M78" i="1"/>
  <c r="I78" i="1"/>
  <c r="L78" i="1"/>
  <c r="K78" i="1"/>
  <c r="N74" i="1"/>
  <c r="J74" i="1"/>
  <c r="F74" i="1"/>
  <c r="Q74" i="1"/>
  <c r="M74" i="1"/>
  <c r="I74" i="1"/>
  <c r="L74" i="1"/>
  <c r="K74" i="1"/>
  <c r="N70" i="1"/>
  <c r="J70" i="1"/>
  <c r="F70" i="1"/>
  <c r="Q70" i="1"/>
  <c r="M70" i="1"/>
  <c r="I70" i="1"/>
  <c r="L70" i="1"/>
  <c r="K70" i="1"/>
  <c r="N66" i="1"/>
  <c r="J66" i="1"/>
  <c r="F66" i="1"/>
  <c r="Q66" i="1"/>
  <c r="M66" i="1"/>
  <c r="I66" i="1"/>
  <c r="L66" i="1"/>
  <c r="K66" i="1"/>
  <c r="N62" i="1"/>
  <c r="J62" i="1"/>
  <c r="F62" i="1"/>
  <c r="Q62" i="1"/>
  <c r="M62" i="1"/>
  <c r="I62" i="1"/>
  <c r="L62" i="1"/>
  <c r="K62" i="1"/>
  <c r="N58" i="1"/>
  <c r="J58" i="1"/>
  <c r="Q58" i="1"/>
  <c r="M58" i="1"/>
  <c r="I58" i="1"/>
  <c r="L58" i="1"/>
  <c r="F58" i="1"/>
  <c r="K58" i="1"/>
  <c r="N54" i="1"/>
  <c r="J54" i="1"/>
  <c r="F54" i="1"/>
  <c r="Q54" i="1"/>
  <c r="M54" i="1"/>
  <c r="I54" i="1"/>
  <c r="N50" i="1"/>
  <c r="J50" i="1"/>
  <c r="F50" i="1"/>
  <c r="Q50" i="1"/>
  <c r="M50" i="1"/>
  <c r="I50" i="1"/>
  <c r="N46" i="1"/>
  <c r="J46" i="1"/>
  <c r="F46" i="1"/>
  <c r="Q46" i="1"/>
  <c r="M46" i="1"/>
  <c r="I46" i="1"/>
  <c r="N42" i="1"/>
  <c r="J42" i="1"/>
  <c r="F42" i="1"/>
  <c r="Q42" i="1"/>
  <c r="M42" i="1"/>
  <c r="I42" i="1"/>
  <c r="N38" i="1"/>
  <c r="J38" i="1"/>
  <c r="F38" i="1"/>
  <c r="Q38" i="1"/>
  <c r="M38" i="1"/>
  <c r="I38" i="1"/>
  <c r="N34" i="1"/>
  <c r="J34" i="1"/>
  <c r="F34" i="1"/>
  <c r="Q34" i="1"/>
  <c r="M34" i="1"/>
  <c r="I34" i="1"/>
  <c r="N30" i="1"/>
  <c r="J30" i="1"/>
  <c r="F30" i="1"/>
  <c r="Q30" i="1"/>
  <c r="M30" i="1"/>
  <c r="I30" i="1"/>
  <c r="F13" i="1"/>
  <c r="J13" i="1"/>
  <c r="F14" i="1"/>
  <c r="J14" i="1"/>
  <c r="F15" i="1"/>
  <c r="J15" i="1"/>
  <c r="F16" i="1"/>
  <c r="J16" i="1"/>
  <c r="F17" i="1"/>
  <c r="J17" i="1"/>
  <c r="F18" i="1"/>
  <c r="J18" i="1"/>
  <c r="F19" i="1"/>
  <c r="J19" i="1"/>
  <c r="F20" i="1"/>
  <c r="J20" i="1"/>
  <c r="F21" i="1"/>
  <c r="J21" i="1"/>
  <c r="F22" i="1"/>
  <c r="J22" i="1"/>
  <c r="F23" i="1"/>
  <c r="J23" i="1"/>
  <c r="F24" i="1"/>
  <c r="J24" i="1"/>
  <c r="F25" i="1"/>
  <c r="J25" i="1"/>
  <c r="F26" i="1"/>
  <c r="J26" i="1"/>
  <c r="F27" i="1"/>
  <c r="J27" i="1"/>
  <c r="F28" i="1"/>
  <c r="J28" i="1"/>
  <c r="O28" i="1"/>
  <c r="H29" i="1"/>
  <c r="M29" i="1"/>
  <c r="H30" i="1"/>
  <c r="P30" i="1"/>
  <c r="L31" i="1"/>
  <c r="H32" i="1"/>
  <c r="P32" i="1"/>
  <c r="L33" i="1"/>
  <c r="H34" i="1"/>
  <c r="P34" i="1"/>
  <c r="L35" i="1"/>
  <c r="H36" i="1"/>
  <c r="P36" i="1"/>
  <c r="L37" i="1"/>
  <c r="H38" i="1"/>
  <c r="P38" i="1"/>
  <c r="L39" i="1"/>
  <c r="H40" i="1"/>
  <c r="P40" i="1"/>
  <c r="L41" i="1"/>
  <c r="H42" i="1"/>
  <c r="P42" i="1"/>
  <c r="L43" i="1"/>
  <c r="H44" i="1"/>
  <c r="P44" i="1"/>
  <c r="L45" i="1"/>
  <c r="H46" i="1"/>
  <c r="P46" i="1"/>
  <c r="L47" i="1"/>
  <c r="H48" i="1"/>
  <c r="P48" i="1"/>
  <c r="L49" i="1"/>
  <c r="H50" i="1"/>
  <c r="P50" i="1"/>
  <c r="L51" i="1"/>
  <c r="H52" i="1"/>
  <c r="P52" i="1"/>
  <c r="L53" i="1"/>
  <c r="H54" i="1"/>
  <c r="P54" i="1"/>
  <c r="L55" i="1"/>
  <c r="H56" i="1"/>
  <c r="P56" i="1"/>
  <c r="L57" i="1"/>
  <c r="H58" i="1"/>
  <c r="L59" i="1"/>
  <c r="P60" i="1"/>
  <c r="H62" i="1"/>
  <c r="L63" i="1"/>
  <c r="P64" i="1"/>
  <c r="H66" i="1"/>
  <c r="L67" i="1"/>
  <c r="P68" i="1"/>
  <c r="H70" i="1"/>
  <c r="L71" i="1"/>
  <c r="P72" i="1"/>
  <c r="H74" i="1"/>
  <c r="L75" i="1"/>
  <c r="P76" i="1"/>
  <c r="H78" i="1"/>
  <c r="L79" i="1"/>
  <c r="P80" i="1"/>
  <c r="H82" i="1"/>
  <c r="L83" i="1"/>
  <c r="P84" i="1"/>
  <c r="H86" i="1"/>
  <c r="L87" i="1"/>
  <c r="P88" i="1"/>
  <c r="H90" i="1"/>
  <c r="L91" i="1"/>
  <c r="P92" i="1"/>
  <c r="H94" i="1"/>
  <c r="L95" i="1"/>
  <c r="P96" i="1"/>
  <c r="H98" i="1"/>
  <c r="L99" i="1"/>
  <c r="P100" i="1"/>
  <c r="H102" i="1"/>
  <c r="L103" i="1"/>
  <c r="P104" i="1"/>
  <c r="H106" i="1"/>
  <c r="L107" i="1"/>
  <c r="J112" i="1"/>
  <c r="N117" i="1"/>
  <c r="F123" i="1"/>
  <c r="J128" i="1"/>
  <c r="N133" i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Z8" i="1" a="1"/>
  <c r="Z8" i="1" s="1"/>
  <c r="Y8" i="1" a="1"/>
  <c r="Y8" i="1" s="1"/>
  <c r="X8" i="1" a="1"/>
  <c r="X8" i="1" s="1"/>
  <c r="W8" i="1" a="1"/>
  <c r="W8" i="1" s="1"/>
  <c r="V8" i="1" a="1"/>
  <c r="V8" i="1" s="1"/>
  <c r="U8" i="1" a="1"/>
  <c r="U8" i="1" s="1"/>
  <c r="B8" i="1"/>
  <c r="A8" i="1"/>
  <c r="R104" i="1"/>
  <c r="S104" i="1"/>
  <c r="T104" i="1"/>
  <c r="R105" i="1"/>
  <c r="S105" i="1"/>
  <c r="T105" i="1"/>
  <c r="R106" i="1"/>
  <c r="S106" i="1"/>
  <c r="T106" i="1"/>
  <c r="R107" i="1"/>
  <c r="S107" i="1"/>
  <c r="T107" i="1"/>
  <c r="R108" i="1"/>
  <c r="S108" i="1"/>
  <c r="T108" i="1"/>
  <c r="R109" i="1"/>
  <c r="S109" i="1"/>
  <c r="T109" i="1"/>
  <c r="R110" i="1"/>
  <c r="S110" i="1"/>
  <c r="T110" i="1"/>
  <c r="R111" i="1"/>
  <c r="S111" i="1"/>
  <c r="T111" i="1"/>
  <c r="R112" i="1"/>
  <c r="S112" i="1"/>
  <c r="T112" i="1"/>
  <c r="R113" i="1"/>
  <c r="S113" i="1"/>
  <c r="T113" i="1"/>
  <c r="R114" i="1"/>
  <c r="S114" i="1"/>
  <c r="T114" i="1"/>
  <c r="R115" i="1"/>
  <c r="S115" i="1"/>
  <c r="T115" i="1"/>
  <c r="R116" i="1"/>
  <c r="S116" i="1"/>
  <c r="T116" i="1"/>
  <c r="R117" i="1"/>
  <c r="S117" i="1"/>
  <c r="T117" i="1"/>
  <c r="R118" i="1"/>
  <c r="S118" i="1"/>
  <c r="T118" i="1"/>
  <c r="R119" i="1"/>
  <c r="S119" i="1"/>
  <c r="T119" i="1"/>
  <c r="R120" i="1"/>
  <c r="S120" i="1"/>
  <c r="T120" i="1"/>
  <c r="R121" i="1"/>
  <c r="S121" i="1"/>
  <c r="T121" i="1"/>
  <c r="R122" i="1"/>
  <c r="S122" i="1"/>
  <c r="T122" i="1"/>
  <c r="R123" i="1"/>
  <c r="S123" i="1"/>
  <c r="T123" i="1"/>
  <c r="R124" i="1"/>
  <c r="S124" i="1"/>
  <c r="T124" i="1"/>
  <c r="R125" i="1"/>
  <c r="S125" i="1"/>
  <c r="T125" i="1"/>
  <c r="R126" i="1"/>
  <c r="S126" i="1"/>
  <c r="T126" i="1"/>
  <c r="R127" i="1"/>
  <c r="S127" i="1"/>
  <c r="T127" i="1"/>
  <c r="R128" i="1"/>
  <c r="S128" i="1"/>
  <c r="T128" i="1"/>
  <c r="R129" i="1"/>
  <c r="S129" i="1"/>
  <c r="T129" i="1"/>
  <c r="R130" i="1"/>
  <c r="S130" i="1"/>
  <c r="T130" i="1"/>
  <c r="R131" i="1"/>
  <c r="S131" i="1"/>
  <c r="T131" i="1"/>
  <c r="R132" i="1"/>
  <c r="S132" i="1"/>
  <c r="T132" i="1"/>
  <c r="R133" i="1"/>
  <c r="S133" i="1"/>
  <c r="T133" i="1"/>
  <c r="R134" i="1"/>
  <c r="S134" i="1"/>
  <c r="T134" i="1"/>
  <c r="R135" i="1"/>
  <c r="S135" i="1"/>
  <c r="T135" i="1"/>
  <c r="F1" i="6" l="1"/>
  <c r="E1" i="6"/>
  <c r="D1" i="6"/>
  <c r="C1" i="6"/>
  <c r="U5" i="1" l="1"/>
  <c r="C7" i="5" l="1"/>
  <c r="D7" i="5"/>
  <c r="E7" i="5"/>
  <c r="F7" i="5"/>
  <c r="G7" i="5"/>
  <c r="H7" i="5"/>
  <c r="I7" i="5"/>
  <c r="J7" i="5"/>
  <c r="K7" i="5"/>
  <c r="L7" i="5"/>
  <c r="M7" i="5"/>
  <c r="N7" i="5"/>
  <c r="R11" i="1" l="1"/>
  <c r="S11" i="1"/>
  <c r="T11" i="1"/>
  <c r="R101" i="1"/>
  <c r="S101" i="1"/>
  <c r="T101" i="1"/>
  <c r="R102" i="1"/>
  <c r="S102" i="1"/>
  <c r="T102" i="1"/>
  <c r="R103" i="1"/>
  <c r="S103" i="1"/>
  <c r="T103" i="1"/>
  <c r="C6" i="5"/>
  <c r="D6" i="5"/>
  <c r="E6" i="5"/>
  <c r="F6" i="5"/>
  <c r="G6" i="5"/>
  <c r="H6" i="5"/>
  <c r="I6" i="5"/>
  <c r="J6" i="5"/>
  <c r="K6" i="5"/>
  <c r="L6" i="5"/>
  <c r="M6" i="5"/>
  <c r="N6" i="5"/>
  <c r="AF5" i="1"/>
  <c r="N5" i="5" s="1"/>
  <c r="AE5" i="1"/>
  <c r="M5" i="5" s="1"/>
  <c r="AD5" i="1"/>
  <c r="L5" i="5" s="1"/>
  <c r="AC5" i="1"/>
  <c r="K5" i="5" s="1"/>
  <c r="AB5" i="1"/>
  <c r="J5" i="5" s="1"/>
  <c r="AA5" i="1"/>
  <c r="I5" i="5" s="1"/>
  <c r="Z5" i="1"/>
  <c r="H5" i="5" s="1"/>
  <c r="Y5" i="1"/>
  <c r="G5" i="5" s="1"/>
  <c r="V5" i="1"/>
  <c r="D5" i="5" s="1"/>
  <c r="W5" i="1"/>
  <c r="E5" i="5" s="1"/>
  <c r="X5" i="1"/>
  <c r="F5" i="5" s="1"/>
  <c r="C5" i="5"/>
  <c r="N23" i="5" l="1"/>
  <c r="N20" i="5"/>
  <c r="N18" i="5"/>
  <c r="N16" i="5"/>
  <c r="N13" i="5"/>
  <c r="N11" i="5"/>
  <c r="N9" i="5"/>
  <c r="N19" i="5"/>
  <c r="N17" i="5"/>
  <c r="N15" i="5"/>
  <c r="N12" i="5"/>
  <c r="N10" i="5"/>
  <c r="N8" i="5"/>
  <c r="J24" i="5"/>
  <c r="J19" i="5"/>
  <c r="J17" i="5"/>
  <c r="J15" i="5"/>
  <c r="J12" i="5"/>
  <c r="J10" i="5"/>
  <c r="J8" i="5"/>
  <c r="J20" i="5"/>
  <c r="J18" i="5"/>
  <c r="J16" i="5"/>
  <c r="J13" i="5"/>
  <c r="J11" i="5"/>
  <c r="J9" i="5"/>
  <c r="F23" i="5"/>
  <c r="F20" i="5"/>
  <c r="F18" i="5"/>
  <c r="F16" i="5"/>
  <c r="F13" i="5"/>
  <c r="F11" i="5"/>
  <c r="F9" i="5"/>
  <c r="F19" i="5"/>
  <c r="F17" i="5"/>
  <c r="F15" i="5"/>
  <c r="F12" i="5"/>
  <c r="F10" i="5"/>
  <c r="F8" i="5"/>
  <c r="M24" i="5"/>
  <c r="M20" i="5"/>
  <c r="M18" i="5"/>
  <c r="M16" i="5"/>
  <c r="M13" i="5"/>
  <c r="M11" i="5"/>
  <c r="M9" i="5"/>
  <c r="M19" i="5"/>
  <c r="M17" i="5"/>
  <c r="M15" i="5"/>
  <c r="M12" i="5"/>
  <c r="M10" i="5"/>
  <c r="M8" i="5"/>
  <c r="I24" i="5"/>
  <c r="I20" i="5"/>
  <c r="I18" i="5"/>
  <c r="I16" i="5"/>
  <c r="I13" i="5"/>
  <c r="I11" i="5"/>
  <c r="I9" i="5"/>
  <c r="I19" i="5"/>
  <c r="I17" i="5"/>
  <c r="I15" i="5"/>
  <c r="I12" i="5"/>
  <c r="I10" i="5"/>
  <c r="I8" i="5"/>
  <c r="L24" i="5"/>
  <c r="L19" i="5"/>
  <c r="L17" i="5"/>
  <c r="L15" i="5"/>
  <c r="L12" i="5"/>
  <c r="L10" i="5"/>
  <c r="L8" i="5"/>
  <c r="L20" i="5"/>
  <c r="L18" i="5"/>
  <c r="L16" i="5"/>
  <c r="L13" i="5"/>
  <c r="L11" i="5"/>
  <c r="L9" i="5"/>
  <c r="F22" i="5"/>
  <c r="N22" i="5"/>
  <c r="L23" i="5"/>
  <c r="F24" i="5"/>
  <c r="N24" i="5"/>
  <c r="L22" i="5"/>
  <c r="I22" i="5"/>
  <c r="I23" i="5"/>
  <c r="J22" i="5"/>
  <c r="M22" i="5"/>
  <c r="J23" i="5"/>
  <c r="M23" i="5"/>
  <c r="R68" i="1" l="1"/>
  <c r="S68" i="1"/>
  <c r="T68" i="1"/>
  <c r="R69" i="1"/>
  <c r="S69" i="1"/>
  <c r="T69" i="1"/>
  <c r="R70" i="1"/>
  <c r="S70" i="1"/>
  <c r="T70" i="1"/>
  <c r="R71" i="1"/>
  <c r="S71" i="1"/>
  <c r="T71" i="1"/>
  <c r="R72" i="1"/>
  <c r="S72" i="1"/>
  <c r="T72" i="1"/>
  <c r="R73" i="1"/>
  <c r="S73" i="1"/>
  <c r="T73" i="1"/>
  <c r="R74" i="1"/>
  <c r="S74" i="1"/>
  <c r="T74" i="1"/>
  <c r="R75" i="1"/>
  <c r="S75" i="1"/>
  <c r="T75" i="1"/>
  <c r="R76" i="1"/>
  <c r="S76" i="1"/>
  <c r="T76" i="1"/>
  <c r="R77" i="1"/>
  <c r="S77" i="1"/>
  <c r="T77" i="1"/>
  <c r="R78" i="1"/>
  <c r="S78" i="1"/>
  <c r="T78" i="1"/>
  <c r="R79" i="1"/>
  <c r="S79" i="1"/>
  <c r="T79" i="1"/>
  <c r="R80" i="1"/>
  <c r="S80" i="1"/>
  <c r="T80" i="1"/>
  <c r="R81" i="1"/>
  <c r="S81" i="1"/>
  <c r="T81" i="1"/>
  <c r="R82" i="1"/>
  <c r="S82" i="1"/>
  <c r="T82" i="1"/>
  <c r="R83" i="1"/>
  <c r="S83" i="1"/>
  <c r="T83" i="1"/>
  <c r="R84" i="1"/>
  <c r="S84" i="1"/>
  <c r="T84" i="1"/>
  <c r="R85" i="1"/>
  <c r="S85" i="1"/>
  <c r="T85" i="1"/>
  <c r="R86" i="1"/>
  <c r="S86" i="1"/>
  <c r="T86" i="1"/>
  <c r="R87" i="1"/>
  <c r="S87" i="1"/>
  <c r="T87" i="1"/>
  <c r="R88" i="1"/>
  <c r="S88" i="1"/>
  <c r="T88" i="1"/>
  <c r="R89" i="1"/>
  <c r="S89" i="1"/>
  <c r="T89" i="1"/>
  <c r="R90" i="1"/>
  <c r="S90" i="1"/>
  <c r="T90" i="1"/>
  <c r="R91" i="1"/>
  <c r="S91" i="1"/>
  <c r="T91" i="1"/>
  <c r="R92" i="1"/>
  <c r="S92" i="1"/>
  <c r="T92" i="1"/>
  <c r="R93" i="1"/>
  <c r="S93" i="1"/>
  <c r="T93" i="1"/>
  <c r="R94" i="1"/>
  <c r="S94" i="1"/>
  <c r="T94" i="1"/>
  <c r="R10" i="1" l="1"/>
  <c r="S10" i="1"/>
  <c r="T10" i="1"/>
  <c r="R12" i="1"/>
  <c r="S12" i="1"/>
  <c r="T12" i="1"/>
  <c r="R13" i="1"/>
  <c r="S13" i="1"/>
  <c r="T13" i="1"/>
  <c r="R14" i="1"/>
  <c r="S14" i="1"/>
  <c r="T14" i="1"/>
  <c r="R15" i="1"/>
  <c r="S15" i="1"/>
  <c r="T15" i="1"/>
  <c r="R16" i="1"/>
  <c r="S16" i="1"/>
  <c r="T16" i="1"/>
  <c r="R17" i="1"/>
  <c r="S17" i="1"/>
  <c r="T17" i="1"/>
  <c r="R18" i="1"/>
  <c r="S18" i="1"/>
  <c r="T18" i="1"/>
  <c r="R19" i="1"/>
  <c r="S19" i="1"/>
  <c r="T19" i="1"/>
  <c r="R20" i="1"/>
  <c r="S20" i="1"/>
  <c r="T20" i="1"/>
  <c r="R21" i="1"/>
  <c r="S21" i="1"/>
  <c r="T21" i="1"/>
  <c r="R22" i="1"/>
  <c r="S22" i="1"/>
  <c r="T22" i="1"/>
  <c r="R23" i="1"/>
  <c r="S23" i="1"/>
  <c r="T23" i="1"/>
  <c r="R24" i="1"/>
  <c r="S24" i="1"/>
  <c r="T24" i="1"/>
  <c r="R25" i="1"/>
  <c r="S25" i="1"/>
  <c r="T25" i="1"/>
  <c r="R26" i="1"/>
  <c r="S26" i="1"/>
  <c r="T26" i="1"/>
  <c r="R27" i="1"/>
  <c r="S27" i="1"/>
  <c r="T27" i="1"/>
  <c r="R28" i="1"/>
  <c r="S28" i="1"/>
  <c r="T28" i="1"/>
  <c r="R29" i="1"/>
  <c r="S29" i="1"/>
  <c r="T29" i="1"/>
  <c r="R30" i="1"/>
  <c r="S30" i="1"/>
  <c r="T30" i="1"/>
  <c r="R31" i="1"/>
  <c r="S31" i="1"/>
  <c r="T31" i="1"/>
  <c r="R32" i="1"/>
  <c r="S32" i="1"/>
  <c r="T32" i="1"/>
  <c r="R33" i="1"/>
  <c r="S33" i="1"/>
  <c r="T33" i="1"/>
  <c r="R34" i="1"/>
  <c r="S34" i="1"/>
  <c r="T34" i="1"/>
  <c r="R35" i="1"/>
  <c r="S35" i="1"/>
  <c r="T35" i="1"/>
  <c r="R36" i="1"/>
  <c r="S36" i="1"/>
  <c r="T36" i="1"/>
  <c r="R37" i="1"/>
  <c r="S37" i="1"/>
  <c r="T37" i="1"/>
  <c r="R38" i="1"/>
  <c r="S38" i="1"/>
  <c r="T38" i="1"/>
  <c r="R39" i="1"/>
  <c r="S39" i="1"/>
  <c r="T39" i="1"/>
  <c r="R40" i="1"/>
  <c r="S40" i="1"/>
  <c r="T40" i="1"/>
  <c r="R41" i="1"/>
  <c r="S41" i="1"/>
  <c r="T41" i="1"/>
  <c r="R42" i="1"/>
  <c r="S42" i="1"/>
  <c r="T42" i="1"/>
  <c r="R43" i="1"/>
  <c r="S43" i="1"/>
  <c r="T43" i="1"/>
  <c r="R44" i="1"/>
  <c r="S44" i="1"/>
  <c r="T44" i="1"/>
  <c r="R45" i="1"/>
  <c r="S45" i="1"/>
  <c r="T45" i="1"/>
  <c r="R46" i="1"/>
  <c r="S46" i="1"/>
  <c r="T46" i="1"/>
  <c r="R47" i="1"/>
  <c r="S47" i="1"/>
  <c r="T47" i="1"/>
  <c r="R48" i="1"/>
  <c r="S48" i="1"/>
  <c r="T48" i="1"/>
  <c r="R49" i="1"/>
  <c r="S49" i="1"/>
  <c r="T49" i="1"/>
  <c r="R50" i="1"/>
  <c r="S50" i="1"/>
  <c r="T50" i="1"/>
  <c r="R51" i="1"/>
  <c r="S51" i="1"/>
  <c r="T51" i="1"/>
  <c r="R52" i="1"/>
  <c r="S52" i="1"/>
  <c r="T52" i="1"/>
  <c r="R53" i="1"/>
  <c r="S53" i="1"/>
  <c r="T53" i="1"/>
  <c r="R54" i="1"/>
  <c r="S54" i="1"/>
  <c r="T54" i="1"/>
  <c r="R55" i="1"/>
  <c r="S55" i="1"/>
  <c r="T55" i="1"/>
  <c r="R56" i="1"/>
  <c r="S56" i="1"/>
  <c r="T56" i="1"/>
  <c r="R57" i="1"/>
  <c r="S57" i="1"/>
  <c r="T57" i="1"/>
  <c r="R58" i="1"/>
  <c r="S58" i="1"/>
  <c r="T58" i="1"/>
  <c r="R59" i="1"/>
  <c r="S59" i="1"/>
  <c r="T59" i="1"/>
  <c r="R60" i="1"/>
  <c r="S60" i="1"/>
  <c r="T60" i="1"/>
  <c r="R61" i="1"/>
  <c r="S61" i="1"/>
  <c r="T61" i="1"/>
  <c r="R62" i="1"/>
  <c r="S62" i="1"/>
  <c r="T62" i="1"/>
  <c r="R63" i="1"/>
  <c r="S63" i="1"/>
  <c r="T63" i="1"/>
  <c r="R64" i="1"/>
  <c r="S64" i="1"/>
  <c r="T64" i="1"/>
  <c r="R65" i="1"/>
  <c r="S65" i="1"/>
  <c r="T65" i="1"/>
  <c r="R66" i="1"/>
  <c r="S66" i="1"/>
  <c r="T66" i="1"/>
  <c r="R67" i="1"/>
  <c r="S67" i="1"/>
  <c r="T67" i="1"/>
  <c r="R95" i="1"/>
  <c r="S95" i="1"/>
  <c r="T95" i="1"/>
  <c r="R96" i="1"/>
  <c r="S96" i="1"/>
  <c r="T96" i="1"/>
  <c r="R97" i="1"/>
  <c r="S97" i="1"/>
  <c r="T97" i="1"/>
  <c r="R98" i="1"/>
  <c r="S98" i="1"/>
  <c r="T98" i="1"/>
  <c r="R99" i="1"/>
  <c r="S99" i="1"/>
  <c r="T99" i="1"/>
  <c r="R100" i="1"/>
  <c r="S100" i="1"/>
  <c r="T100" i="1"/>
  <c r="S9" i="1"/>
  <c r="T9" i="1"/>
  <c r="R9" i="1"/>
  <c r="D3" i="5"/>
  <c r="E3" i="5"/>
  <c r="F3" i="5"/>
  <c r="G3" i="5"/>
  <c r="H3" i="5"/>
  <c r="I3" i="5"/>
  <c r="J3" i="5"/>
  <c r="K3" i="5"/>
  <c r="L3" i="5"/>
  <c r="M3" i="5"/>
  <c r="N3" i="5"/>
  <c r="C3" i="5"/>
  <c r="B1" i="5"/>
  <c r="G3" i="1"/>
  <c r="F9" i="1" l="1"/>
  <c r="J9" i="1"/>
  <c r="N9" i="1"/>
  <c r="F10" i="1"/>
  <c r="J10" i="1"/>
  <c r="N10" i="1"/>
  <c r="F11" i="1"/>
  <c r="J11" i="1"/>
  <c r="N11" i="1"/>
  <c r="F12" i="1"/>
  <c r="J12" i="1"/>
  <c r="N12" i="1"/>
  <c r="Q9" i="1"/>
  <c r="I11" i="1"/>
  <c r="I12" i="1"/>
  <c r="Q12" i="1"/>
  <c r="G9" i="1"/>
  <c r="K9" i="1"/>
  <c r="O9" i="1"/>
  <c r="G10" i="1"/>
  <c r="K10" i="1"/>
  <c r="O10" i="1"/>
  <c r="G11" i="1"/>
  <c r="K11" i="1"/>
  <c r="O11" i="1"/>
  <c r="G12" i="1"/>
  <c r="K12" i="1"/>
  <c r="O12" i="1"/>
  <c r="M9" i="1"/>
  <c r="I10" i="1"/>
  <c r="Q10" i="1"/>
  <c r="Q11" i="1"/>
  <c r="H9" i="1"/>
  <c r="L9" i="1"/>
  <c r="P9" i="1"/>
  <c r="H10" i="1"/>
  <c r="L10" i="1"/>
  <c r="P10" i="1"/>
  <c r="H11" i="1"/>
  <c r="L11" i="1"/>
  <c r="P11" i="1"/>
  <c r="H12" i="1"/>
  <c r="L12" i="1"/>
  <c r="P12" i="1"/>
  <c r="I9" i="1"/>
  <c r="M10" i="1"/>
  <c r="M11" i="1"/>
  <c r="M12" i="1"/>
  <c r="R8" i="1"/>
  <c r="T8" i="1"/>
  <c r="S8" i="1"/>
  <c r="E3" i="1"/>
  <c r="K20" i="5" l="1"/>
  <c r="H20" i="5"/>
  <c r="G20" i="5"/>
  <c r="E20" i="5"/>
  <c r="D20" i="5"/>
  <c r="C20" i="5"/>
  <c r="K19" i="5"/>
  <c r="H19" i="5"/>
  <c r="G19" i="5"/>
  <c r="E19" i="5"/>
  <c r="D19" i="5"/>
  <c r="C19" i="5"/>
  <c r="K18" i="5"/>
  <c r="G18" i="5"/>
  <c r="H18" i="5"/>
  <c r="E18" i="5"/>
  <c r="D18" i="5"/>
  <c r="C18" i="5"/>
  <c r="K17" i="5"/>
  <c r="H17" i="5"/>
  <c r="G17" i="5"/>
  <c r="E17" i="5"/>
  <c r="D17" i="5"/>
  <c r="C17" i="5"/>
  <c r="K16" i="5"/>
  <c r="H16" i="5"/>
  <c r="G16" i="5"/>
  <c r="E16" i="5"/>
  <c r="D16" i="5"/>
  <c r="C16" i="5"/>
  <c r="K15" i="5"/>
  <c r="H15" i="5"/>
  <c r="G15" i="5"/>
  <c r="E15" i="5"/>
  <c r="D15" i="5"/>
  <c r="C15" i="5"/>
  <c r="K13" i="5"/>
  <c r="H13" i="5"/>
  <c r="G13" i="5"/>
  <c r="E13" i="5"/>
  <c r="D13" i="5"/>
  <c r="C13" i="5"/>
  <c r="K12" i="5"/>
  <c r="H12" i="5"/>
  <c r="G12" i="5"/>
  <c r="E12" i="5"/>
  <c r="D12" i="5"/>
  <c r="C12" i="5"/>
  <c r="K11" i="5"/>
  <c r="H11" i="5"/>
  <c r="G11" i="5"/>
  <c r="E11" i="5"/>
  <c r="D11" i="5"/>
  <c r="C11" i="5"/>
  <c r="K10" i="5"/>
  <c r="H10" i="5"/>
  <c r="G10" i="5"/>
  <c r="E10" i="5"/>
  <c r="D10" i="5"/>
  <c r="C10" i="5"/>
  <c r="K9" i="5"/>
  <c r="H9" i="5"/>
  <c r="G9" i="5"/>
  <c r="E9" i="5"/>
  <c r="D9" i="5"/>
  <c r="C9" i="5"/>
  <c r="K8" i="5"/>
  <c r="H8" i="5"/>
  <c r="G8" i="5"/>
  <c r="E8" i="5"/>
  <c r="D8" i="5"/>
  <c r="C8" i="5"/>
  <c r="Q8" i="1"/>
  <c r="P8" i="1"/>
  <c r="O8" i="1"/>
  <c r="N8" i="1"/>
  <c r="M8" i="1"/>
  <c r="L8" i="1"/>
  <c r="K8" i="1"/>
  <c r="J8" i="1"/>
  <c r="H8" i="1"/>
  <c r="I8" i="1"/>
  <c r="G8" i="1"/>
  <c r="F8" i="1"/>
  <c r="H23" i="5" l="1"/>
  <c r="H22" i="5"/>
  <c r="E23" i="5"/>
  <c r="E22" i="5"/>
  <c r="K23" i="5"/>
  <c r="G23" i="5"/>
  <c r="K22" i="5"/>
  <c r="G22" i="5"/>
  <c r="C23" i="5"/>
  <c r="D23" i="5"/>
  <c r="D22" i="5"/>
  <c r="C22" i="5"/>
  <c r="H24" i="5" l="1"/>
  <c r="K24" i="5"/>
  <c r="C24" i="5"/>
  <c r="E24" i="5"/>
  <c r="G24" i="5"/>
  <c r="D24" i="5"/>
</calcChain>
</file>

<file path=xl/sharedStrings.xml><?xml version="1.0" encoding="utf-8"?>
<sst xmlns="http://schemas.openxmlformats.org/spreadsheetml/2006/main" count="277" uniqueCount="120">
  <si>
    <t>Anleitung für Turnfestkoordinatoren</t>
  </si>
  <si>
    <t>Diese Vorlage kann für Turnfest mit oder ohne persönlicher Festkartenbestellung genutzt werden.</t>
  </si>
  <si>
    <t>Nachfolgend sind die Anlass-spezifischen Konfigurationsschritte beschrieben</t>
  </si>
  <si>
    <r>
      <t>1) Arbeitsblatt "</t>
    </r>
    <r>
      <rPr>
        <b/>
        <sz val="11"/>
        <color rgb="FF0070C0"/>
        <rFont val="Calibri"/>
        <family val="2"/>
        <scheme val="minor"/>
      </rPr>
      <t>DisziplinenUndSparten</t>
    </r>
    <r>
      <rPr>
        <sz val="11"/>
        <color theme="1"/>
        <rFont val="Calibri"/>
        <family val="2"/>
        <scheme val="minor"/>
      </rPr>
      <t>"</t>
    </r>
  </si>
  <si>
    <r>
      <t xml:space="preserve">    a) "x" pro Disziplin und Alterskategorie setzen bzw. entfernen 
        -&gt; kann direkt aus </t>
    </r>
    <r>
      <rPr>
        <b/>
        <sz val="11"/>
        <color theme="1"/>
        <rFont val="Calibri"/>
        <family val="2"/>
        <scheme val="minor"/>
      </rPr>
      <t>STV Contest - Vereinswettkampf - Einstellungen.xlsx</t>
    </r>
    <r>
      <rPr>
        <sz val="11"/>
        <color theme="1"/>
        <rFont val="Calibri"/>
        <family val="2"/>
        <scheme val="minor"/>
      </rPr>
      <t xml:space="preserve"> [Arbeitsblatt: Vereinswettkampf inkl. Disz.] 
            mittels Werteinfügen/Transponieren aus den 3-teiligen kopiert werden. O-Inhalte gelten als "nicht gesetzt".</t>
    </r>
  </si>
  <si>
    <t xml:space="preserve">    b) Arbeitsblatt verstecken: Format -&gt; Ausblenden &amp; Einblenden -&gt; Blatt ausblenden</t>
  </si>
  <si>
    <r>
      <t>2) Arbeitsblatt "</t>
    </r>
    <r>
      <rPr>
        <b/>
        <sz val="11"/>
        <color rgb="FF0070C0"/>
        <rFont val="Calibri"/>
        <family val="2"/>
        <scheme val="minor"/>
      </rPr>
      <t>Alterskategorien</t>
    </r>
    <r>
      <rPr>
        <sz val="11"/>
        <color theme="1"/>
        <rFont val="Calibri"/>
        <family val="2"/>
        <scheme val="minor"/>
      </rPr>
      <t>"</t>
    </r>
  </si>
  <si>
    <t xml:space="preserve">    a) Alter prüfen. Im Normalfall keine Anpassung notwendig.</t>
  </si>
  <si>
    <r>
      <t>3) Arbeitsblatt "</t>
    </r>
    <r>
      <rPr>
        <b/>
        <sz val="11"/>
        <color rgb="FF0070C0"/>
        <rFont val="Calibri"/>
        <family val="2"/>
        <scheme val="minor"/>
      </rPr>
      <t>persönliche Bestellung - Export</t>
    </r>
    <r>
      <rPr>
        <sz val="11"/>
        <color theme="1"/>
        <rFont val="Calibri"/>
        <family val="2"/>
        <scheme val="minor"/>
      </rPr>
      <t>".</t>
    </r>
  </si>
  <si>
    <r>
      <t xml:space="preserve">    a) Falls </t>
    </r>
    <r>
      <rPr>
        <b/>
        <sz val="11"/>
        <color theme="1"/>
        <rFont val="Calibri"/>
        <family val="2"/>
        <scheme val="minor"/>
      </rPr>
      <t>persönliche Bestellungen</t>
    </r>
    <r>
      <rPr>
        <sz val="11"/>
        <color theme="1"/>
        <rFont val="Calibri"/>
        <family val="2"/>
        <scheme val="minor"/>
      </rPr>
      <t xml:space="preserve"> beim Turnfest </t>
    </r>
    <r>
      <rPr>
        <b/>
        <sz val="11"/>
        <color theme="1"/>
        <rFont val="Calibri"/>
        <family val="2"/>
        <scheme val="minor"/>
      </rPr>
      <t>nicht aktiviert</t>
    </r>
    <r>
      <rPr>
        <sz val="11"/>
        <color theme="1"/>
        <rFont val="Calibri"/>
        <family val="2"/>
        <scheme val="minor"/>
      </rPr>
      <t xml:space="preserve"> sind, dann Arbeitsblatt verstecken: Format -&gt; Ausblenden &amp; Einblenden -&gt; Blatt ausblenden</t>
    </r>
  </si>
  <si>
    <r>
      <t xml:space="preserve">    a) Falls </t>
    </r>
    <r>
      <rPr>
        <b/>
        <sz val="11"/>
        <color theme="1"/>
        <rFont val="Calibri"/>
        <family val="2"/>
        <scheme val="minor"/>
      </rPr>
      <t>persönliche Bestellungen</t>
    </r>
    <r>
      <rPr>
        <sz val="11"/>
        <color theme="1"/>
        <rFont val="Calibri"/>
        <family val="2"/>
        <scheme val="minor"/>
      </rPr>
      <t xml:space="preserve"> beim Turnfest </t>
    </r>
    <r>
      <rPr>
        <b/>
        <sz val="11"/>
        <color theme="1"/>
        <rFont val="Calibri"/>
        <family val="2"/>
        <scheme val="minor"/>
      </rPr>
      <t>aktiviert</t>
    </r>
    <r>
      <rPr>
        <sz val="11"/>
        <color theme="1"/>
        <rFont val="Calibri"/>
        <family val="2"/>
        <scheme val="minor"/>
      </rPr>
      <t xml:space="preserve"> sind, die Nachbestellungsphase aber nicht verwendet wird, dann die Spalten G-I entfernen.</t>
    </r>
  </si>
  <si>
    <r>
      <t>4) Arbeitsblatt "</t>
    </r>
    <r>
      <rPr>
        <b/>
        <sz val="11"/>
        <color rgb="FF0070C0"/>
        <rFont val="Calibri"/>
        <family val="2"/>
        <scheme val="minor"/>
      </rPr>
      <t>Namentliche Liste</t>
    </r>
    <r>
      <rPr>
        <sz val="11"/>
        <color theme="1"/>
        <rFont val="Calibri"/>
        <family val="2"/>
        <scheme val="minor"/>
      </rPr>
      <t xml:space="preserve">". Falls </t>
    </r>
    <r>
      <rPr>
        <b/>
        <sz val="11"/>
        <color theme="1"/>
        <rFont val="Calibri"/>
        <family val="2"/>
        <scheme val="minor"/>
      </rPr>
      <t>persönliche Bestellungen</t>
    </r>
    <r>
      <rPr>
        <sz val="11"/>
        <color theme="1"/>
        <rFont val="Calibri"/>
        <family val="2"/>
        <scheme val="minor"/>
      </rPr>
      <t xml:space="preserve"> beim Turnfest </t>
    </r>
    <r>
      <rPr>
        <b/>
        <sz val="11"/>
        <color theme="1"/>
        <rFont val="Calibri"/>
        <family val="2"/>
        <scheme val="minor"/>
      </rPr>
      <t>nicht aktiviert</t>
    </r>
    <r>
      <rPr>
        <sz val="11"/>
        <color theme="1"/>
        <rFont val="Calibri"/>
        <family val="2"/>
        <scheme val="minor"/>
      </rPr>
      <t xml:space="preserve"> sind, dann…</t>
    </r>
  </si>
  <si>
    <t xml:space="preserve">    a) Blattschutz aufheben: Format -&gt; Blatt aufheben</t>
  </si>
  <si>
    <t xml:space="preserve">    b) Formeln aus Zellen A9:E135 löschen</t>
  </si>
  <si>
    <t xml:space="preserve">    c) Zellenschutz für Zellen A9:E135 entfernen: Zellen formatieren -&gt; Schutz -&gt; gesperrt (deselektieren) </t>
  </si>
  <si>
    <t xml:space="preserve">    d) Blattschutz aufheben: Format -&gt; Blattschutz schützen (ohne Passwort)</t>
  </si>
  <si>
    <r>
      <t>5) Arbeitsblatt "</t>
    </r>
    <r>
      <rPr>
        <b/>
        <sz val="11"/>
        <color rgb="FF0070C0"/>
        <rFont val="Calibri"/>
        <family val="2"/>
        <scheme val="minor"/>
      </rPr>
      <t>Info Turnfestkoordinator</t>
    </r>
    <r>
      <rPr>
        <sz val="11"/>
        <color theme="1"/>
        <rFont val="Calibri"/>
        <family val="2"/>
        <scheme val="minor"/>
      </rPr>
      <t>"</t>
    </r>
  </si>
  <si>
    <t xml:space="preserve">    a) Arbeitsblatt verstecken: Format -&gt; Ausblenden &amp; Einblenden -&gt; Blatt ausblenden</t>
  </si>
  <si>
    <t>Disz</t>
  </si>
  <si>
    <t>Sparte</t>
  </si>
  <si>
    <t>Leichtathletik</t>
  </si>
  <si>
    <t>x</t>
  </si>
  <si>
    <t>BA</t>
  </si>
  <si>
    <t>Geräteturnen</t>
  </si>
  <si>
    <t>BO</t>
  </si>
  <si>
    <t>BW</t>
  </si>
  <si>
    <t>DW</t>
  </si>
  <si>
    <t>FF1</t>
  </si>
  <si>
    <t>Fit+Fun</t>
  </si>
  <si>
    <t>FF2</t>
  </si>
  <si>
    <t>FF3</t>
  </si>
  <si>
    <t>FTA</t>
  </si>
  <si>
    <t>Fachteste</t>
  </si>
  <si>
    <t>FTK</t>
  </si>
  <si>
    <t>FTU</t>
  </si>
  <si>
    <t>FTV</t>
  </si>
  <si>
    <t>GK</t>
  </si>
  <si>
    <t>GYMHG</t>
  </si>
  <si>
    <t>Gymnastik</t>
  </si>
  <si>
    <t>GYMOH</t>
  </si>
  <si>
    <t>HL</t>
  </si>
  <si>
    <t>Parcours</t>
  </si>
  <si>
    <t>HO</t>
  </si>
  <si>
    <t>HW</t>
  </si>
  <si>
    <t>Nationalturnen</t>
  </si>
  <si>
    <t>KUG</t>
  </si>
  <si>
    <t>PS40</t>
  </si>
  <si>
    <t>PS60</t>
  </si>
  <si>
    <t>PS80</t>
  </si>
  <si>
    <t>RE</t>
  </si>
  <si>
    <t>RR</t>
  </si>
  <si>
    <t>SB</t>
  </si>
  <si>
    <t>SP</t>
  </si>
  <si>
    <t>SPE</t>
  </si>
  <si>
    <t>SR</t>
  </si>
  <si>
    <t>SSB</t>
  </si>
  <si>
    <t>STA</t>
  </si>
  <si>
    <t>STH</t>
  </si>
  <si>
    <t>STS</t>
  </si>
  <si>
    <t>TAe</t>
  </si>
  <si>
    <t>Aerobic</t>
  </si>
  <si>
    <t>TR</t>
  </si>
  <si>
    <t>UHP</t>
  </si>
  <si>
    <t>WE</t>
  </si>
  <si>
    <t>WU</t>
  </si>
  <si>
    <t>Alterskategorie</t>
  </si>
  <si>
    <t>Alter ab</t>
  </si>
  <si>
    <t>Alter bis</t>
  </si>
  <si>
    <t>Jugend</t>
  </si>
  <si>
    <t>Aktive</t>
  </si>
  <si>
    <t>Frauen/Männer</t>
  </si>
  <si>
    <t>Senioren</t>
  </si>
  <si>
    <t>Bestellungsübersicht aus STV-Contest</t>
  </si>
  <si>
    <t>Inhalt aus STV-Contest Export (persönliche Bestellung -&gt; Bestellungsübersicht in Datei exportieren) einfügen</t>
  </si>
  <si>
    <t>Vorname</t>
  </si>
  <si>
    <t>Nachname</t>
  </si>
  <si>
    <t>Jg.</t>
  </si>
  <si>
    <t>Geschl.</t>
  </si>
  <si>
    <t>STV Mitgliedsnummer</t>
  </si>
  <si>
    <t>EW/LMM</t>
  </si>
  <si>
    <t>Nachbestellung</t>
  </si>
  <si>
    <t>Ersetzt durch</t>
  </si>
  <si>
    <t>Ersatz für</t>
  </si>
  <si>
    <t>Festkarte Typ A Erwachsene</t>
  </si>
  <si>
    <t>Festkarte Typ B Jugend</t>
  </si>
  <si>
    <t>Festkarte Typ B Plus Jugend</t>
  </si>
  <si>
    <t>Festkarte Typ C</t>
  </si>
  <si>
    <t>Festkarte Typ R</t>
  </si>
  <si>
    <t>Festkarte Type R plus</t>
  </si>
  <si>
    <t>Festkarte Type S</t>
  </si>
  <si>
    <t>Verein:</t>
  </si>
  <si>
    <t>Muster TV/DTV</t>
  </si>
  <si>
    <t xml:space="preserve">Altersstufe: </t>
  </si>
  <si>
    <t xml:space="preserve">Anzahl Festkarten: </t>
  </si>
  <si>
    <t>Jahr:</t>
  </si>
  <si>
    <t>Wettkampfteil</t>
  </si>
  <si>
    <t>Tu: Turner</t>
  </si>
  <si>
    <t>Ti: Turnerinnen</t>
  </si>
  <si>
    <t>Anzahl Einsätze pro Wettkampfteil</t>
  </si>
  <si>
    <t>ankreuzen (x)</t>
  </si>
  <si>
    <t>U18</t>
  </si>
  <si>
    <t>U16</t>
  </si>
  <si>
    <t>U14</t>
  </si>
  <si>
    <t>U12</t>
  </si>
  <si>
    <t>U10</t>
  </si>
  <si>
    <t>U8</t>
  </si>
  <si>
    <t>Tu</t>
  </si>
  <si>
    <t>Ti</t>
  </si>
  <si>
    <t>Name</t>
  </si>
  <si>
    <t>Jahrgang</t>
  </si>
  <si>
    <t>Unkonv.</t>
  </si>
  <si>
    <t>BO SP</t>
  </si>
  <si>
    <t xml:space="preserve">Zusammenzug aller Turner/-innen (Tu | Ti): </t>
  </si>
  <si>
    <t>nur bei Altersstufe "Jugend" verwenden.</t>
  </si>
  <si>
    <t>Riege</t>
  </si>
  <si>
    <t>Disziplin</t>
  </si>
  <si>
    <t>Ausprägung</t>
  </si>
  <si>
    <t xml:space="preserve">Anzahl Tu: </t>
  </si>
  <si>
    <t xml:space="preserve">Anzahl Ti: </t>
  </si>
  <si>
    <t xml:space="preserve">Anzahl Tu+Ti: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</si>
</sst>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8">
    <xf numFmtId="0" fontId="0" fillId="0" borderId="0" xfId="0"/>
    <xf numFmtId="0" fontId="0" fillId="0" borderId="10" xfId="0" applyBorder="1" applyAlignment="1">
      <alignment horizontal="center"/>
    </xf>
    <xf numFmtId="0" fontId="0" fillId="34" borderId="10" xfId="0" applyFill="1" applyBorder="1" applyAlignment="1">
      <alignment horizontal="center"/>
    </xf>
    <xf numFmtId="0" fontId="16" fillId="33" borderId="10" xfId="0" applyFont="1" applyFill="1" applyBorder="1" applyAlignment="1">
      <alignment horizontal="center"/>
    </xf>
    <xf numFmtId="0" fontId="18" fillId="0" borderId="0" xfId="0" applyFont="1"/>
    <xf numFmtId="0" fontId="0" fillId="0" borderId="10" xfId="0" applyBorder="1" applyAlignment="1" applyProtection="1">
      <alignment horizontal="center"/>
      <protection locked="0"/>
    </xf>
    <xf numFmtId="0" fontId="19" fillId="0" borderId="0" xfId="0" applyFont="1" applyProtection="1"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0" fillId="34" borderId="11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1" xfId="0" applyBorder="1" applyAlignment="1" applyProtection="1">
      <alignment horizontal="center"/>
      <protection locked="0"/>
    </xf>
    <xf numFmtId="0" fontId="0" fillId="33" borderId="19" xfId="0" applyFill="1" applyBorder="1" applyAlignment="1">
      <alignment horizontal="center"/>
    </xf>
    <xf numFmtId="0" fontId="0" fillId="33" borderId="15" xfId="0" applyFill="1" applyBorder="1" applyAlignment="1">
      <alignment horizontal="center"/>
    </xf>
    <xf numFmtId="0" fontId="0" fillId="33" borderId="17" xfId="0" applyFill="1" applyBorder="1" applyAlignment="1">
      <alignment horizontal="center"/>
    </xf>
    <xf numFmtId="0" fontId="0" fillId="33" borderId="16" xfId="0" applyFill="1" applyBorder="1" applyAlignment="1">
      <alignment horizontal="center"/>
    </xf>
    <xf numFmtId="0" fontId="0" fillId="36" borderId="20" xfId="0" applyFill="1" applyBorder="1" applyAlignment="1">
      <alignment horizontal="center" textRotation="90"/>
    </xf>
    <xf numFmtId="0" fontId="0" fillId="36" borderId="11" xfId="0" applyFill="1" applyBorder="1" applyAlignment="1">
      <alignment horizontal="center" textRotation="90"/>
    </xf>
    <xf numFmtId="0" fontId="0" fillId="36" borderId="18" xfId="0" applyFill="1" applyBorder="1" applyAlignment="1">
      <alignment horizontal="center" textRotation="90"/>
    </xf>
    <xf numFmtId="0" fontId="0" fillId="36" borderId="12" xfId="0" applyFill="1" applyBorder="1" applyAlignment="1">
      <alignment horizontal="center" textRotation="90"/>
    </xf>
    <xf numFmtId="0" fontId="16" fillId="33" borderId="13" xfId="0" applyFont="1" applyFill="1" applyBorder="1" applyAlignment="1">
      <alignment horizontal="center"/>
    </xf>
    <xf numFmtId="0" fontId="16" fillId="33" borderId="18" xfId="0" applyFont="1" applyFill="1" applyBorder="1" applyAlignment="1">
      <alignment horizontal="center"/>
    </xf>
    <xf numFmtId="0" fontId="16" fillId="33" borderId="21" xfId="0" applyFont="1" applyFill="1" applyBorder="1" applyAlignment="1">
      <alignment horizontal="center"/>
    </xf>
    <xf numFmtId="0" fontId="0" fillId="36" borderId="21" xfId="0" applyFill="1" applyBorder="1" applyAlignment="1">
      <alignment horizontal="center" textRotation="90"/>
    </xf>
    <xf numFmtId="0" fontId="16" fillId="33" borderId="11" xfId="0" applyFont="1" applyFill="1" applyBorder="1" applyAlignment="1">
      <alignment horizontal="center"/>
    </xf>
    <xf numFmtId="0" fontId="16" fillId="33" borderId="12" xfId="0" applyFont="1" applyFill="1" applyBorder="1" applyAlignment="1">
      <alignment horizontal="center"/>
    </xf>
    <xf numFmtId="0" fontId="16" fillId="36" borderId="21" xfId="0" applyFont="1" applyFill="1" applyBorder="1" applyAlignment="1">
      <alignment horizontal="center"/>
    </xf>
    <xf numFmtId="0" fontId="16" fillId="36" borderId="10" xfId="0" applyFont="1" applyFill="1" applyBorder="1" applyAlignment="1">
      <alignment horizontal="center"/>
    </xf>
    <xf numFmtId="0" fontId="16" fillId="36" borderId="11" xfId="0" applyFont="1" applyFill="1" applyBorder="1" applyAlignment="1">
      <alignment horizontal="center"/>
    </xf>
    <xf numFmtId="0" fontId="16" fillId="36" borderId="13" xfId="0" applyFont="1" applyFill="1" applyBorder="1" applyAlignment="1">
      <alignment horizontal="center"/>
    </xf>
    <xf numFmtId="0" fontId="16" fillId="36" borderId="18" xfId="0" applyFont="1" applyFill="1" applyBorder="1" applyAlignment="1">
      <alignment horizontal="center"/>
    </xf>
    <xf numFmtId="0" fontId="16" fillId="39" borderId="23" xfId="0" applyFon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Alignment="1">
      <alignment horizontal="center"/>
    </xf>
    <xf numFmtId="0" fontId="16" fillId="0" borderId="21" xfId="0" applyFont="1" applyBorder="1" applyAlignment="1">
      <alignment horizontal="center"/>
    </xf>
    <xf numFmtId="0" fontId="16" fillId="0" borderId="10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0" fillId="35" borderId="25" xfId="0" applyFill="1" applyBorder="1" applyAlignment="1">
      <alignment horizontal="center"/>
    </xf>
    <xf numFmtId="0" fontId="0" fillId="35" borderId="25" xfId="0" applyFill="1" applyBorder="1"/>
    <xf numFmtId="0" fontId="0" fillId="34" borderId="25" xfId="0" applyFill="1" applyBorder="1" applyAlignment="1">
      <alignment horizontal="left"/>
    </xf>
    <xf numFmtId="0" fontId="0" fillId="34" borderId="32" xfId="0" applyFill="1" applyBorder="1" applyAlignment="1">
      <alignment horizontal="center"/>
    </xf>
    <xf numFmtId="0" fontId="0" fillId="35" borderId="14" xfId="0" applyFill="1" applyBorder="1"/>
    <xf numFmtId="0" fontId="0" fillId="35" borderId="15" xfId="0" applyFill="1" applyBorder="1"/>
    <xf numFmtId="0" fontId="0" fillId="40" borderId="21" xfId="0" applyFill="1" applyBorder="1" applyAlignment="1" applyProtection="1">
      <alignment horizontal="center"/>
      <protection locked="0"/>
    </xf>
    <xf numFmtId="0" fontId="0" fillId="40" borderId="10" xfId="0" applyFill="1" applyBorder="1" applyAlignment="1" applyProtection="1">
      <alignment horizontal="center"/>
      <protection locked="0"/>
    </xf>
    <xf numFmtId="0" fontId="0" fillId="40" borderId="18" xfId="0" applyFill="1" applyBorder="1" applyAlignment="1" applyProtection="1">
      <alignment horizontal="center"/>
      <protection locked="0"/>
    </xf>
    <xf numFmtId="0" fontId="0" fillId="40" borderId="13" xfId="0" applyFill="1" applyBorder="1" applyAlignment="1" applyProtection="1">
      <alignment horizontal="center"/>
      <protection locked="0"/>
    </xf>
    <xf numFmtId="0" fontId="0" fillId="40" borderId="26" xfId="0" applyFill="1" applyBorder="1" applyAlignment="1" applyProtection="1">
      <alignment horizontal="center"/>
      <protection locked="0"/>
    </xf>
    <xf numFmtId="0" fontId="0" fillId="40" borderId="32" xfId="0" applyFill="1" applyBorder="1" applyAlignment="1" applyProtection="1">
      <alignment horizontal="center"/>
      <protection locked="0"/>
    </xf>
    <xf numFmtId="0" fontId="20" fillId="0" borderId="0" xfId="0" applyFont="1"/>
    <xf numFmtId="0" fontId="16" fillId="0" borderId="0" xfId="0" applyFont="1" applyProtection="1">
      <protection locked="0"/>
    </xf>
    <xf numFmtId="0" fontId="17" fillId="38" borderId="10" xfId="0" applyFont="1" applyFill="1" applyBorder="1"/>
    <xf numFmtId="0" fontId="0" fillId="0" borderId="10" xfId="0" applyBorder="1" applyAlignment="1">
      <alignment horizontal="left"/>
    </xf>
    <xf numFmtId="0" fontId="0" fillId="0" borderId="10" xfId="0" applyBorder="1"/>
    <xf numFmtId="0" fontId="0" fillId="0" borderId="10" xfId="0" applyBorder="1" applyAlignment="1">
      <alignment horizontal="left" wrapText="1"/>
    </xf>
    <xf numFmtId="0" fontId="14" fillId="0" borderId="0" xfId="0" applyFont="1"/>
    <xf numFmtId="0" fontId="19" fillId="0" borderId="0" xfId="0" applyFont="1"/>
    <xf numFmtId="0" fontId="21" fillId="0" borderId="0" xfId="0" applyFont="1"/>
    <xf numFmtId="0" fontId="17" fillId="41" borderId="0" xfId="0" applyFont="1" applyFill="1"/>
    <xf numFmtId="0" fontId="0" fillId="0" borderId="0" xfId="0" applyAlignment="1">
      <alignment wrapText="1"/>
    </xf>
    <xf numFmtId="0" fontId="23" fillId="0" borderId="10" xfId="0" applyFont="1" applyBorder="1" applyAlignment="1">
      <alignment horizontal="center"/>
    </xf>
    <xf numFmtId="0" fontId="16" fillId="39" borderId="23" xfId="0" applyFont="1" applyFill="1" applyBorder="1" applyAlignment="1">
      <alignment horizontal="right"/>
    </xf>
    <xf numFmtId="0" fontId="0" fillId="33" borderId="14" xfId="0" applyFill="1" applyBorder="1" applyAlignment="1">
      <alignment horizontal="center"/>
    </xf>
    <xf numFmtId="0" fontId="0" fillId="35" borderId="14" xfId="0" applyFill="1" applyBorder="1" applyAlignment="1">
      <alignment horizontal="center"/>
    </xf>
    <xf numFmtId="0" fontId="0" fillId="34" borderId="10" xfId="0" applyFill="1" applyBorder="1" applyAlignment="1">
      <alignment horizontal="center"/>
    </xf>
    <xf numFmtId="0" fontId="0" fillId="37" borderId="10" xfId="0" applyFill="1" applyBorder="1" applyAlignment="1">
      <alignment horizontal="center" vertical="center"/>
    </xf>
    <xf numFmtId="0" fontId="16" fillId="37" borderId="10" xfId="0" applyFont="1" applyFill="1" applyBorder="1" applyAlignment="1">
      <alignment horizontal="center" vertical="center"/>
    </xf>
    <xf numFmtId="0" fontId="0" fillId="35" borderId="30" xfId="0" applyFill="1" applyBorder="1" applyAlignment="1">
      <alignment horizontal="center"/>
    </xf>
    <xf numFmtId="0" fontId="0" fillId="35" borderId="16" xfId="0" applyFill="1" applyBorder="1" applyAlignment="1">
      <alignment horizontal="center"/>
    </xf>
    <xf numFmtId="0" fontId="0" fillId="34" borderId="27" xfId="0" applyFill="1" applyBorder="1" applyAlignment="1">
      <alignment horizontal="center" wrapText="1"/>
    </xf>
    <xf numFmtId="0" fontId="0" fillId="34" borderId="28" xfId="0" applyFill="1" applyBorder="1" applyAlignment="1">
      <alignment horizontal="center" wrapText="1"/>
    </xf>
    <xf numFmtId="0" fontId="0" fillId="34" borderId="29" xfId="0" applyFill="1" applyBorder="1" applyAlignment="1">
      <alignment horizontal="center" wrapText="1"/>
    </xf>
    <xf numFmtId="0" fontId="0" fillId="34" borderId="30" xfId="0" applyFill="1" applyBorder="1" applyAlignment="1">
      <alignment horizontal="center" wrapText="1"/>
    </xf>
    <xf numFmtId="0" fontId="0" fillId="34" borderId="24" xfId="0" applyFill="1" applyBorder="1" applyAlignment="1">
      <alignment horizontal="center" wrapText="1"/>
    </xf>
    <xf numFmtId="0" fontId="0" fillId="34" borderId="31" xfId="0" applyFill="1" applyBorder="1" applyAlignment="1">
      <alignment horizontal="center" wrapText="1"/>
    </xf>
    <xf numFmtId="0" fontId="16" fillId="34" borderId="11" xfId="0" applyFont="1" applyFill="1" applyBorder="1" applyAlignment="1">
      <alignment horizontal="right"/>
    </xf>
    <xf numFmtId="0" fontId="16" fillId="34" borderId="12" xfId="0" applyFont="1" applyFill="1" applyBorder="1" applyAlignment="1">
      <alignment horizontal="right"/>
    </xf>
    <xf numFmtId="0" fontId="0" fillId="34" borderId="10" xfId="0" applyFill="1" applyBorder="1" applyAlignment="1">
      <alignment horizontal="center" vertical="center" textRotation="90"/>
    </xf>
    <xf numFmtId="0" fontId="0" fillId="33" borderId="10" xfId="0" applyFill="1" applyBorder="1" applyAlignment="1"/>
    <xf numFmtId="0" fontId="0" fillId="33" borderId="11" xfId="0" applyFill="1" applyBorder="1" applyAlignment="1"/>
    <xf numFmtId="0" fontId="0" fillId="33" borderId="22" xfId="0" applyFill="1" applyBorder="1" applyAlignment="1"/>
    <xf numFmtId="0" fontId="16" fillId="36" borderId="10" xfId="0" applyFont="1" applyFill="1" applyBorder="1" applyAlignment="1"/>
    <xf numFmtId="0" fontId="16" fillId="36" borderId="11" xfId="0" applyFont="1" applyFill="1" applyBorder="1" applyAlignment="1"/>
    <xf numFmtId="0" fontId="16" fillId="36" borderId="22" xfId="0" applyFont="1" applyFill="1" applyBorder="1" applyAlignment="1"/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15">
    <dxf>
      <fill>
        <patternFill>
          <bgColor theme="0" tint="-4.9989318521683403E-2"/>
        </patternFill>
      </fill>
    </dxf>
    <dxf>
      <fill>
        <patternFill>
          <bgColor rgb="FFFFC000"/>
        </patternFill>
      </fill>
    </dxf>
    <dxf>
      <fill>
        <patternFill>
          <bgColor theme="7" tint="0.7999816888943144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 tint="-4.9989318521683403E-2"/>
      </font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theme="0" tint="-4.9989318521683403E-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E57C0-F7C7-45E3-A820-CD557E5FED2A}">
  <dimension ref="A1:A21"/>
  <sheetViews>
    <sheetView workbookViewId="0">
      <selection activeCell="A26" sqref="A26"/>
    </sheetView>
  </sheetViews>
  <sheetFormatPr defaultColWidth="9.140625" defaultRowHeight="14.45"/>
  <cols>
    <col min="1" max="1" width="126.140625" customWidth="1"/>
  </cols>
  <sheetData>
    <row r="1" spans="1:1" ht="23.45">
      <c r="A1" s="61" t="s">
        <v>0</v>
      </c>
    </row>
    <row r="3" spans="1:1">
      <c r="A3" t="s">
        <v>1</v>
      </c>
    </row>
    <row r="4" spans="1:1">
      <c r="A4" t="s">
        <v>2</v>
      </c>
    </row>
    <row r="6" spans="1:1">
      <c r="A6" t="s">
        <v>3</v>
      </c>
    </row>
    <row r="7" spans="1:1" ht="43.5">
      <c r="A7" s="63" t="s">
        <v>4</v>
      </c>
    </row>
    <row r="8" spans="1:1">
      <c r="A8" t="s">
        <v>5</v>
      </c>
    </row>
    <row r="9" spans="1:1">
      <c r="A9" t="s">
        <v>6</v>
      </c>
    </row>
    <row r="10" spans="1:1">
      <c r="A10" t="s">
        <v>7</v>
      </c>
    </row>
    <row r="11" spans="1:1">
      <c r="A11" t="s">
        <v>5</v>
      </c>
    </row>
    <row r="12" spans="1:1">
      <c r="A12" t="s">
        <v>8</v>
      </c>
    </row>
    <row r="13" spans="1:1">
      <c r="A13" t="s">
        <v>9</v>
      </c>
    </row>
    <row r="14" spans="1:1">
      <c r="A14" t="s">
        <v>10</v>
      </c>
    </row>
    <row r="15" spans="1:1">
      <c r="A15" t="s">
        <v>11</v>
      </c>
    </row>
    <row r="16" spans="1:1">
      <c r="A16" t="s">
        <v>12</v>
      </c>
    </row>
    <row r="17" spans="1:1">
      <c r="A17" t="s">
        <v>13</v>
      </c>
    </row>
    <row r="18" spans="1:1">
      <c r="A18" t="s">
        <v>14</v>
      </c>
    </row>
    <row r="19" spans="1:1">
      <c r="A19" t="s">
        <v>15</v>
      </c>
    </row>
    <row r="20" spans="1:1">
      <c r="A20" t="s">
        <v>16</v>
      </c>
    </row>
    <row r="21" spans="1:1">
      <c r="A21" t="s">
        <v>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F42"/>
  <sheetViews>
    <sheetView workbookViewId="0">
      <selection activeCell="C3" sqref="C3"/>
    </sheetView>
  </sheetViews>
  <sheetFormatPr defaultColWidth="10.7109375" defaultRowHeight="14.45"/>
  <cols>
    <col min="1" max="1" width="8.140625" customWidth="1"/>
    <col min="2" max="2" width="19.140625" customWidth="1"/>
    <col min="3" max="3" width="6.140625" bestFit="1" customWidth="1"/>
    <col min="4" max="4" width="5.7109375" bestFit="1" customWidth="1"/>
    <col min="5" max="5" width="13.140625" bestFit="1" customWidth="1"/>
    <col min="6" max="6" width="7.5703125" customWidth="1"/>
  </cols>
  <sheetData>
    <row r="1" spans="1:6">
      <c r="A1" s="55" t="s">
        <v>18</v>
      </c>
      <c r="B1" s="55" t="s">
        <v>19</v>
      </c>
      <c r="C1" s="55" t="str">
        <f>Alterskategorien!A2</f>
        <v>Jugend</v>
      </c>
      <c r="D1" s="55" t="str">
        <f>Alterskategorien!A3</f>
        <v>Aktive</v>
      </c>
      <c r="E1" s="55" t="str">
        <f>Alterskategorien!A4</f>
        <v>Frauen/Männer</v>
      </c>
      <c r="F1" s="55" t="str">
        <f>Alterskategorien!A5</f>
        <v>Senioren</v>
      </c>
    </row>
    <row r="2" spans="1:6">
      <c r="A2" s="56">
        <v>1000</v>
      </c>
      <c r="B2" s="57" t="s">
        <v>20</v>
      </c>
      <c r="C2" s="1" t="s">
        <v>21</v>
      </c>
      <c r="D2" s="1"/>
      <c r="E2" s="1"/>
      <c r="F2" s="1"/>
    </row>
    <row r="3" spans="1:6">
      <c r="A3" s="56">
        <v>400</v>
      </c>
      <c r="B3" s="57" t="s">
        <v>20</v>
      </c>
      <c r="C3" s="1"/>
      <c r="D3" s="1" t="s">
        <v>21</v>
      </c>
      <c r="E3" s="1"/>
      <c r="F3" s="1"/>
    </row>
    <row r="4" spans="1:6">
      <c r="A4" s="56">
        <v>60</v>
      </c>
      <c r="B4" s="57" t="s">
        <v>20</v>
      </c>
      <c r="C4" s="1"/>
      <c r="D4" s="1"/>
      <c r="E4" s="1"/>
      <c r="F4" s="1"/>
    </row>
    <row r="5" spans="1:6">
      <c r="A5" s="56">
        <v>80</v>
      </c>
      <c r="B5" s="57" t="s">
        <v>20</v>
      </c>
      <c r="C5" s="1"/>
      <c r="D5" s="1"/>
      <c r="E5" s="1"/>
      <c r="F5" s="1"/>
    </row>
    <row r="6" spans="1:6">
      <c r="A6" s="56">
        <v>800</v>
      </c>
      <c r="B6" s="57" t="s">
        <v>20</v>
      </c>
      <c r="C6" s="1"/>
      <c r="D6" s="1" t="s">
        <v>21</v>
      </c>
      <c r="E6" s="1" t="s">
        <v>21</v>
      </c>
      <c r="F6" s="1" t="s">
        <v>21</v>
      </c>
    </row>
    <row r="7" spans="1:6">
      <c r="A7" s="56" t="s">
        <v>22</v>
      </c>
      <c r="B7" s="57" t="s">
        <v>23</v>
      </c>
      <c r="C7" s="1" t="s">
        <v>21</v>
      </c>
      <c r="D7" s="1" t="s">
        <v>21</v>
      </c>
      <c r="E7" s="1" t="s">
        <v>21</v>
      </c>
      <c r="F7" s="1"/>
    </row>
    <row r="8" spans="1:6">
      <c r="A8" s="56" t="s">
        <v>24</v>
      </c>
      <c r="B8" s="57" t="s">
        <v>23</v>
      </c>
      <c r="C8" s="1" t="s">
        <v>21</v>
      </c>
      <c r="D8" s="1" t="s">
        <v>21</v>
      </c>
      <c r="E8" s="1" t="s">
        <v>21</v>
      </c>
      <c r="F8" s="1"/>
    </row>
    <row r="9" spans="1:6">
      <c r="A9" s="56" t="s">
        <v>25</v>
      </c>
      <c r="B9" s="57" t="s">
        <v>20</v>
      </c>
      <c r="C9" s="1" t="s">
        <v>21</v>
      </c>
      <c r="D9" s="1"/>
      <c r="E9" s="1"/>
      <c r="F9" s="1"/>
    </row>
    <row r="10" spans="1:6">
      <c r="A10" s="56" t="s">
        <v>26</v>
      </c>
      <c r="B10" s="57" t="s">
        <v>20</v>
      </c>
      <c r="C10" s="1"/>
      <c r="D10" s="1"/>
      <c r="E10" s="1"/>
      <c r="F10" s="1"/>
    </row>
    <row r="11" spans="1:6">
      <c r="A11" s="56" t="s">
        <v>27</v>
      </c>
      <c r="B11" s="57" t="s">
        <v>28</v>
      </c>
      <c r="C11" s="1"/>
      <c r="D11" s="1"/>
      <c r="E11" s="1" t="s">
        <v>21</v>
      </c>
      <c r="F11" s="1" t="s">
        <v>21</v>
      </c>
    </row>
    <row r="12" spans="1:6">
      <c r="A12" s="56" t="s">
        <v>29</v>
      </c>
      <c r="B12" s="57" t="s">
        <v>28</v>
      </c>
      <c r="C12" s="1"/>
      <c r="D12" s="1"/>
      <c r="E12" s="1" t="s">
        <v>21</v>
      </c>
      <c r="F12" s="1" t="s">
        <v>21</v>
      </c>
    </row>
    <row r="13" spans="1:6">
      <c r="A13" s="56" t="s">
        <v>30</v>
      </c>
      <c r="B13" s="57" t="s">
        <v>28</v>
      </c>
      <c r="C13" s="1"/>
      <c r="D13" s="1"/>
      <c r="E13" s="1" t="s">
        <v>21</v>
      </c>
      <c r="F13" s="1" t="s">
        <v>21</v>
      </c>
    </row>
    <row r="14" spans="1:6">
      <c r="A14" s="56" t="s">
        <v>31</v>
      </c>
      <c r="B14" s="57" t="s">
        <v>32</v>
      </c>
      <c r="C14" s="1"/>
      <c r="D14" s="1" t="s">
        <v>21</v>
      </c>
      <c r="E14" s="1" t="s">
        <v>21</v>
      </c>
      <c r="F14" s="64" t="s">
        <v>21</v>
      </c>
    </row>
    <row r="15" spans="1:6">
      <c r="A15" s="56" t="s">
        <v>33</v>
      </c>
      <c r="B15" s="57" t="s">
        <v>32</v>
      </c>
      <c r="C15" s="1"/>
      <c r="D15" s="1" t="s">
        <v>21</v>
      </c>
      <c r="E15" s="1" t="s">
        <v>21</v>
      </c>
      <c r="F15" s="1"/>
    </row>
    <row r="16" spans="1:6">
      <c r="A16" s="56" t="s">
        <v>34</v>
      </c>
      <c r="B16" s="57" t="s">
        <v>32</v>
      </c>
      <c r="C16" s="1"/>
      <c r="D16" s="1" t="s">
        <v>21</v>
      </c>
      <c r="E16" s="1" t="s">
        <v>21</v>
      </c>
      <c r="F16" s="1"/>
    </row>
    <row r="17" spans="1:6">
      <c r="A17" s="56" t="s">
        <v>35</v>
      </c>
      <c r="B17" s="57" t="s">
        <v>32</v>
      </c>
      <c r="C17" s="1"/>
      <c r="D17" s="1" t="s">
        <v>21</v>
      </c>
      <c r="E17" s="1" t="s">
        <v>21</v>
      </c>
      <c r="F17" s="1"/>
    </row>
    <row r="18" spans="1:6">
      <c r="A18" s="56" t="s">
        <v>36</v>
      </c>
      <c r="B18" s="57" t="s">
        <v>23</v>
      </c>
      <c r="C18" s="1" t="s">
        <v>21</v>
      </c>
      <c r="D18" s="1" t="s">
        <v>21</v>
      </c>
      <c r="E18" s="1" t="s">
        <v>21</v>
      </c>
      <c r="F18" s="1"/>
    </row>
    <row r="19" spans="1:6">
      <c r="A19" s="58" t="s">
        <v>37</v>
      </c>
      <c r="B19" s="57" t="s">
        <v>38</v>
      </c>
      <c r="C19" s="1" t="s">
        <v>21</v>
      </c>
      <c r="D19" s="1" t="s">
        <v>21</v>
      </c>
      <c r="E19" s="1" t="s">
        <v>21</v>
      </c>
      <c r="F19" s="1" t="s">
        <v>21</v>
      </c>
    </row>
    <row r="20" spans="1:6">
      <c r="A20" s="56" t="s">
        <v>39</v>
      </c>
      <c r="B20" s="57" t="s">
        <v>38</v>
      </c>
      <c r="C20" s="1" t="s">
        <v>21</v>
      </c>
      <c r="D20" s="1" t="s">
        <v>21</v>
      </c>
      <c r="E20" s="1" t="s">
        <v>21</v>
      </c>
      <c r="F20" s="1" t="s">
        <v>21</v>
      </c>
    </row>
    <row r="21" spans="1:6">
      <c r="A21" s="56" t="s">
        <v>40</v>
      </c>
      <c r="B21" s="57" t="s">
        <v>41</v>
      </c>
      <c r="C21" s="1" t="s">
        <v>21</v>
      </c>
      <c r="D21" s="1"/>
      <c r="E21" s="1"/>
      <c r="F21" s="1"/>
    </row>
    <row r="22" spans="1:6">
      <c r="A22" s="56" t="s">
        <v>42</v>
      </c>
      <c r="B22" s="57" t="s">
        <v>20</v>
      </c>
      <c r="C22" s="1" t="s">
        <v>21</v>
      </c>
      <c r="D22" s="1" t="s">
        <v>21</v>
      </c>
      <c r="E22" s="1" t="s">
        <v>21</v>
      </c>
      <c r="F22" s="1" t="s">
        <v>21</v>
      </c>
    </row>
    <row r="23" spans="1:6">
      <c r="A23" s="56" t="s">
        <v>43</v>
      </c>
      <c r="B23" s="57" t="s">
        <v>44</v>
      </c>
      <c r="C23" s="1"/>
      <c r="D23" s="1"/>
      <c r="E23" s="1"/>
      <c r="F23" s="1"/>
    </row>
    <row r="24" spans="1:6">
      <c r="A24" s="56" t="s">
        <v>45</v>
      </c>
      <c r="B24" s="57" t="s">
        <v>20</v>
      </c>
      <c r="C24" s="1" t="s">
        <v>21</v>
      </c>
      <c r="D24" s="1" t="s">
        <v>21</v>
      </c>
      <c r="E24" s="1" t="s">
        <v>21</v>
      </c>
      <c r="F24" s="1" t="s">
        <v>21</v>
      </c>
    </row>
    <row r="25" spans="1:6">
      <c r="A25" s="56" t="s">
        <v>46</v>
      </c>
      <c r="B25" s="57" t="s">
        <v>20</v>
      </c>
      <c r="C25" s="1"/>
      <c r="D25" s="1"/>
      <c r="E25" s="1"/>
      <c r="F25" s="1"/>
    </row>
    <row r="26" spans="1:6">
      <c r="A26" s="56" t="s">
        <v>47</v>
      </c>
      <c r="B26" s="57" t="s">
        <v>20</v>
      </c>
      <c r="C26" s="1" t="s">
        <v>21</v>
      </c>
      <c r="D26" s="1"/>
      <c r="E26" s="1"/>
      <c r="F26" s="1"/>
    </row>
    <row r="27" spans="1:6">
      <c r="A27" s="56" t="s">
        <v>48</v>
      </c>
      <c r="B27" s="57" t="s">
        <v>20</v>
      </c>
      <c r="C27" s="1"/>
      <c r="D27" s="1" t="s">
        <v>21</v>
      </c>
      <c r="E27" s="1" t="s">
        <v>21</v>
      </c>
      <c r="F27" s="1" t="s">
        <v>21</v>
      </c>
    </row>
    <row r="28" spans="1:6">
      <c r="A28" s="56" t="s">
        <v>49</v>
      </c>
      <c r="B28" s="57" t="s">
        <v>23</v>
      </c>
      <c r="C28" s="1" t="s">
        <v>21</v>
      </c>
      <c r="D28" s="1" t="s">
        <v>21</v>
      </c>
      <c r="E28" s="1" t="s">
        <v>21</v>
      </c>
      <c r="F28" s="1"/>
    </row>
    <row r="29" spans="1:6">
      <c r="A29" s="56" t="s">
        <v>50</v>
      </c>
      <c r="B29" s="57" t="s">
        <v>23</v>
      </c>
      <c r="C29" s="1" t="s">
        <v>21</v>
      </c>
      <c r="D29" s="1" t="s">
        <v>21</v>
      </c>
      <c r="E29" s="1" t="s">
        <v>21</v>
      </c>
      <c r="F29" s="1"/>
    </row>
    <row r="30" spans="1:6">
      <c r="A30" s="56" t="s">
        <v>51</v>
      </c>
      <c r="B30" s="57" t="s">
        <v>20</v>
      </c>
      <c r="C30" s="1" t="s">
        <v>21</v>
      </c>
      <c r="D30" s="1" t="s">
        <v>21</v>
      </c>
      <c r="E30" s="1" t="s">
        <v>21</v>
      </c>
      <c r="F30" s="1" t="s">
        <v>21</v>
      </c>
    </row>
    <row r="31" spans="1:6">
      <c r="A31" s="56" t="s">
        <v>52</v>
      </c>
      <c r="B31" s="57" t="s">
        <v>23</v>
      </c>
      <c r="C31" s="1" t="s">
        <v>21</v>
      </c>
      <c r="D31" s="1" t="s">
        <v>21</v>
      </c>
      <c r="E31" s="1" t="s">
        <v>21</v>
      </c>
      <c r="F31" s="1"/>
    </row>
    <row r="32" spans="1:6">
      <c r="A32" s="56" t="s">
        <v>53</v>
      </c>
      <c r="B32" s="57" t="s">
        <v>20</v>
      </c>
      <c r="C32" s="1"/>
      <c r="D32" s="1" t="s">
        <v>21</v>
      </c>
      <c r="E32" s="1" t="s">
        <v>21</v>
      </c>
      <c r="F32" s="1"/>
    </row>
    <row r="33" spans="1:6">
      <c r="A33" s="56" t="s">
        <v>54</v>
      </c>
      <c r="B33" s="57" t="s">
        <v>23</v>
      </c>
      <c r="C33" s="1" t="s">
        <v>21</v>
      </c>
      <c r="D33" s="1" t="s">
        <v>21</v>
      </c>
      <c r="E33" s="1" t="s">
        <v>21</v>
      </c>
      <c r="F33" s="1"/>
    </row>
    <row r="34" spans="1:6">
      <c r="A34" s="56" t="s">
        <v>55</v>
      </c>
      <c r="B34" s="57" t="s">
        <v>23</v>
      </c>
      <c r="C34" s="1" t="s">
        <v>21</v>
      </c>
      <c r="D34" s="1" t="s">
        <v>21</v>
      </c>
      <c r="E34" s="1" t="s">
        <v>21</v>
      </c>
      <c r="F34" s="1"/>
    </row>
    <row r="35" spans="1:6">
      <c r="A35" s="56" t="s">
        <v>56</v>
      </c>
      <c r="B35" s="57" t="s">
        <v>41</v>
      </c>
      <c r="C35" s="1" t="s">
        <v>21</v>
      </c>
      <c r="D35" s="1"/>
      <c r="E35" s="1"/>
      <c r="F35" s="1"/>
    </row>
    <row r="36" spans="1:6">
      <c r="A36" s="56" t="s">
        <v>57</v>
      </c>
      <c r="B36" s="57" t="s">
        <v>44</v>
      </c>
      <c r="C36" s="1" t="s">
        <v>21</v>
      </c>
      <c r="D36" s="1" t="s">
        <v>21</v>
      </c>
      <c r="E36" s="1" t="s">
        <v>21</v>
      </c>
      <c r="F36" s="1" t="s">
        <v>21</v>
      </c>
    </row>
    <row r="37" spans="1:6">
      <c r="A37" s="56" t="s">
        <v>58</v>
      </c>
      <c r="B37" s="57" t="s">
        <v>44</v>
      </c>
      <c r="C37" s="1" t="s">
        <v>21</v>
      </c>
      <c r="D37" s="1" t="s">
        <v>21</v>
      </c>
      <c r="E37" s="1" t="s">
        <v>21</v>
      </c>
      <c r="F37" s="1" t="s">
        <v>21</v>
      </c>
    </row>
    <row r="38" spans="1:6">
      <c r="A38" s="56" t="s">
        <v>59</v>
      </c>
      <c r="B38" s="57" t="s">
        <v>60</v>
      </c>
      <c r="C38" s="1" t="s">
        <v>21</v>
      </c>
      <c r="D38" s="1" t="s">
        <v>21</v>
      </c>
      <c r="E38" s="1" t="s">
        <v>21</v>
      </c>
      <c r="F38" s="1"/>
    </row>
    <row r="39" spans="1:6">
      <c r="A39" s="56" t="s">
        <v>61</v>
      </c>
      <c r="B39" s="57" t="s">
        <v>23</v>
      </c>
      <c r="C39" s="1" t="s">
        <v>21</v>
      </c>
      <c r="D39" s="1" t="s">
        <v>21</v>
      </c>
      <c r="E39" s="1" t="s">
        <v>21</v>
      </c>
      <c r="F39" s="1"/>
    </row>
    <row r="40" spans="1:6">
      <c r="A40" s="56" t="s">
        <v>62</v>
      </c>
      <c r="B40" s="57" t="s">
        <v>41</v>
      </c>
      <c r="C40" s="1" t="s">
        <v>21</v>
      </c>
      <c r="D40" s="1"/>
      <c r="E40" s="1"/>
      <c r="F40" s="1"/>
    </row>
    <row r="41" spans="1:6">
      <c r="A41" s="57" t="s">
        <v>63</v>
      </c>
      <c r="B41" s="57" t="s">
        <v>20</v>
      </c>
      <c r="C41" s="1" t="s">
        <v>21</v>
      </c>
      <c r="D41" s="1" t="s">
        <v>21</v>
      </c>
      <c r="E41" s="1" t="s">
        <v>21</v>
      </c>
      <c r="F41" s="1" t="s">
        <v>21</v>
      </c>
    </row>
    <row r="42" spans="1:6">
      <c r="A42" s="57" t="s">
        <v>64</v>
      </c>
      <c r="B42" s="57" t="s">
        <v>20</v>
      </c>
      <c r="C42" s="1"/>
      <c r="D42" s="1" t="s">
        <v>21</v>
      </c>
      <c r="E42" s="1" t="s">
        <v>21</v>
      </c>
      <c r="F42" s="1" t="s">
        <v>21</v>
      </c>
    </row>
  </sheetData>
  <sortState xmlns:xlrd2="http://schemas.microsoft.com/office/spreadsheetml/2017/richdata2" ref="A1:A59">
    <sortCondition ref="A1:A59"/>
  </sortState>
  <pageMargins left="0.7" right="0.7" top="0.78740157499999996" bottom="0.78740157499999996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C6589-7101-4820-91AB-91F45878745A}">
  <sheetPr codeName="Sheet4"/>
  <dimension ref="A1:C5"/>
  <sheetViews>
    <sheetView workbookViewId="0">
      <selection sqref="A1:C1"/>
    </sheetView>
  </sheetViews>
  <sheetFormatPr defaultColWidth="9.140625" defaultRowHeight="14.45"/>
  <cols>
    <col min="1" max="1" width="13.140625" bestFit="1" customWidth="1"/>
    <col min="2" max="2" width="7" bestFit="1" customWidth="1"/>
    <col min="3" max="3" width="7.28515625" bestFit="1" customWidth="1"/>
  </cols>
  <sheetData>
    <row r="1" spans="1:3">
      <c r="A1" s="55" t="s">
        <v>65</v>
      </c>
      <c r="B1" s="55" t="s">
        <v>66</v>
      </c>
      <c r="C1" s="55" t="s">
        <v>67</v>
      </c>
    </row>
    <row r="2" spans="1:3">
      <c r="A2" s="57" t="s">
        <v>68</v>
      </c>
      <c r="B2" s="1">
        <v>3</v>
      </c>
      <c r="C2" s="1">
        <v>17</v>
      </c>
    </row>
    <row r="3" spans="1:3">
      <c r="A3" s="57" t="s">
        <v>69</v>
      </c>
      <c r="B3" s="1">
        <v>3</v>
      </c>
      <c r="C3" s="1">
        <v>120</v>
      </c>
    </row>
    <row r="4" spans="1:3">
      <c r="A4" s="57" t="s">
        <v>70</v>
      </c>
      <c r="B4" s="1">
        <v>35</v>
      </c>
      <c r="C4" s="1">
        <v>120</v>
      </c>
    </row>
    <row r="5" spans="1:3">
      <c r="A5" s="57" t="s">
        <v>71</v>
      </c>
      <c r="B5" s="1">
        <v>55</v>
      </c>
      <c r="C5" s="1">
        <v>120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9AD83-BEA5-4EB5-BA74-7D9D2BA4E2B5}">
  <dimension ref="A1:P3"/>
  <sheetViews>
    <sheetView tabSelected="1" workbookViewId="0">
      <selection activeCell="G34" sqref="G34"/>
    </sheetView>
  </sheetViews>
  <sheetFormatPr defaultColWidth="9.140625" defaultRowHeight="14.45"/>
  <cols>
    <col min="1" max="1" width="12.7109375" customWidth="1"/>
    <col min="2" max="2" width="12.28515625" bestFit="1" customWidth="1"/>
    <col min="3" max="3" width="4.7109375" bestFit="1" customWidth="1"/>
    <col min="4" max="4" width="6.28515625" bestFit="1" customWidth="1"/>
    <col min="5" max="5" width="18.140625" bestFit="1" customWidth="1"/>
    <col min="6" max="6" width="8.28515625" bestFit="1" customWidth="1"/>
    <col min="7" max="7" width="13" bestFit="1" customWidth="1"/>
    <col min="8" max="8" width="11" bestFit="1" customWidth="1"/>
    <col min="9" max="9" width="8.140625" bestFit="1" customWidth="1"/>
    <col min="10" max="10" width="25.85546875" bestFit="1" customWidth="1"/>
    <col min="11" max="11" width="21.42578125" bestFit="1" customWidth="1"/>
    <col min="12" max="12" width="25.5703125" bestFit="1" customWidth="1"/>
    <col min="13" max="14" width="14.42578125" bestFit="1" customWidth="1"/>
    <col min="15" max="15" width="19.85546875" bestFit="1" customWidth="1"/>
    <col min="16" max="16" width="15.42578125" bestFit="1" customWidth="1"/>
  </cols>
  <sheetData>
    <row r="1" spans="1:16" ht="21">
      <c r="A1" s="60" t="s">
        <v>72</v>
      </c>
    </row>
    <row r="2" spans="1:16">
      <c r="A2" s="59" t="s">
        <v>73</v>
      </c>
    </row>
    <row r="3" spans="1:16">
      <c r="A3" s="62" t="s">
        <v>74</v>
      </c>
      <c r="B3" s="62" t="s">
        <v>75</v>
      </c>
      <c r="C3" s="62" t="s">
        <v>76</v>
      </c>
      <c r="D3" s="62" t="s">
        <v>77</v>
      </c>
      <c r="E3" s="62" t="s">
        <v>78</v>
      </c>
      <c r="F3" s="62" t="s">
        <v>79</v>
      </c>
      <c r="G3" s="62" t="s">
        <v>80</v>
      </c>
      <c r="H3" s="62" t="s">
        <v>81</v>
      </c>
      <c r="I3" s="62" t="s">
        <v>82</v>
      </c>
      <c r="J3" s="62" t="s">
        <v>83</v>
      </c>
      <c r="K3" s="62" t="s">
        <v>84</v>
      </c>
      <c r="L3" s="62" t="s">
        <v>85</v>
      </c>
      <c r="M3" s="62" t="s">
        <v>86</v>
      </c>
      <c r="N3" s="62" t="s">
        <v>87</v>
      </c>
      <c r="O3" s="62" t="s">
        <v>88</v>
      </c>
      <c r="P3" s="62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135"/>
  <sheetViews>
    <sheetView zoomScaleNormal="100" workbookViewId="0">
      <pane ySplit="8" topLeftCell="A9" activePane="bottomLeft" state="frozenSplit"/>
      <selection pane="bottomLeft" activeCell="C1" sqref="C1"/>
    </sheetView>
  </sheetViews>
  <sheetFormatPr defaultColWidth="9.140625" defaultRowHeight="14.45" outlineLevelCol="1"/>
  <cols>
    <col min="1" max="1" width="7.5703125" bestFit="1" customWidth="1"/>
    <col min="2" max="2" width="7.5703125" customWidth="1"/>
    <col min="3" max="3" width="21.140625" customWidth="1"/>
    <col min="4" max="4" width="22" customWidth="1"/>
    <col min="5" max="5" width="8.5703125" customWidth="1"/>
    <col min="6" max="17" width="6.28515625" hidden="1" customWidth="1" outlineLevel="1"/>
    <col min="18" max="18" width="6.28515625" customWidth="1" collapsed="1"/>
    <col min="19" max="20" width="6.28515625" customWidth="1"/>
    <col min="21" max="21" width="7.5703125" bestFit="1" customWidth="1"/>
    <col min="22" max="32" width="7.140625" customWidth="1"/>
  </cols>
  <sheetData>
    <row r="1" spans="1:32" ht="21">
      <c r="A1" s="4" t="s">
        <v>90</v>
      </c>
      <c r="C1" s="6" t="s">
        <v>91</v>
      </c>
    </row>
    <row r="2" spans="1:32" ht="15.6">
      <c r="A2" s="53" t="s">
        <v>92</v>
      </c>
      <c r="C2" s="54"/>
    </row>
    <row r="3" spans="1:32">
      <c r="D3" s="69" t="s">
        <v>93</v>
      </c>
      <c r="E3" s="70">
        <f>A8+B8</f>
        <v>0</v>
      </c>
      <c r="F3" t="s">
        <v>94</v>
      </c>
      <c r="G3">
        <f ca="1">YEAR(NOW())</f>
        <v>2023</v>
      </c>
      <c r="U3" s="66" t="s">
        <v>95</v>
      </c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</row>
    <row r="4" spans="1:32">
      <c r="D4" s="69"/>
      <c r="E4" s="70"/>
      <c r="U4" s="12">
        <v>1</v>
      </c>
      <c r="V4" s="13">
        <v>1</v>
      </c>
      <c r="W4" s="13">
        <v>1</v>
      </c>
      <c r="X4" s="14">
        <v>1</v>
      </c>
      <c r="Y4" s="15">
        <v>2</v>
      </c>
      <c r="Z4" s="13">
        <v>2</v>
      </c>
      <c r="AA4" s="13">
        <v>2</v>
      </c>
      <c r="AB4" s="14">
        <v>2</v>
      </c>
      <c r="AC4" s="15">
        <v>3</v>
      </c>
      <c r="AD4" s="13">
        <v>3</v>
      </c>
      <c r="AE4" s="13">
        <v>3</v>
      </c>
      <c r="AF4" s="14">
        <v>3</v>
      </c>
    </row>
    <row r="5" spans="1:32" ht="66.599999999999994">
      <c r="A5" s="67"/>
      <c r="B5" s="67"/>
      <c r="C5" s="45"/>
      <c r="D5" s="45"/>
      <c r="E5" s="45"/>
      <c r="F5" s="68" t="s">
        <v>96</v>
      </c>
      <c r="G5" s="68"/>
      <c r="H5" s="68"/>
      <c r="I5" s="68"/>
      <c r="J5" s="68"/>
      <c r="K5" s="68"/>
      <c r="L5" s="68" t="s">
        <v>97</v>
      </c>
      <c r="M5" s="68"/>
      <c r="N5" s="68"/>
      <c r="O5" s="68"/>
      <c r="P5" s="68"/>
      <c r="Q5" s="68"/>
      <c r="R5" s="73" t="s">
        <v>98</v>
      </c>
      <c r="S5" s="74"/>
      <c r="T5" s="75"/>
      <c r="U5" s="16" t="str">
        <f>IF(U6&lt;&gt;"",VLOOKUP(U6,DiszToSparte,2,FALSE),"")</f>
        <v>Gymnastik</v>
      </c>
      <c r="V5" s="17" t="str">
        <f t="shared" ref="V5:AF5" si="0">IF(V6&lt;&gt;"",VLOOKUP(V6,DiszToSparte,2,FALSE),"")</f>
        <v>Leichtathletik</v>
      </c>
      <c r="W5" s="17" t="str">
        <f t="shared" si="0"/>
        <v>Leichtathletik</v>
      </c>
      <c r="X5" s="18" t="str">
        <f t="shared" si="0"/>
        <v/>
      </c>
      <c r="Y5" s="19" t="str">
        <f t="shared" si="0"/>
        <v>Geräteturnen</v>
      </c>
      <c r="Z5" s="17" t="str">
        <f t="shared" si="0"/>
        <v>Parcours</v>
      </c>
      <c r="AA5" s="17" t="str">
        <f t="shared" si="0"/>
        <v/>
      </c>
      <c r="AB5" s="18" t="str">
        <f t="shared" si="0"/>
        <v/>
      </c>
      <c r="AC5" s="19" t="str">
        <f t="shared" si="0"/>
        <v>Parcours</v>
      </c>
      <c r="AD5" s="17" t="str">
        <f t="shared" si="0"/>
        <v/>
      </c>
      <c r="AE5" s="17" t="str">
        <f t="shared" si="0"/>
        <v/>
      </c>
      <c r="AF5" s="18" t="str">
        <f t="shared" si="0"/>
        <v/>
      </c>
    </row>
    <row r="6" spans="1:32">
      <c r="A6" s="71" t="s">
        <v>99</v>
      </c>
      <c r="B6" s="72"/>
      <c r="C6" s="46"/>
      <c r="D6" s="46"/>
      <c r="E6" s="46"/>
      <c r="F6" s="2" t="s">
        <v>100</v>
      </c>
      <c r="G6" s="2" t="s">
        <v>101</v>
      </c>
      <c r="H6" s="2" t="s">
        <v>102</v>
      </c>
      <c r="I6" s="2" t="s">
        <v>103</v>
      </c>
      <c r="J6" s="2" t="s">
        <v>104</v>
      </c>
      <c r="K6" s="2" t="s">
        <v>105</v>
      </c>
      <c r="L6" s="2" t="s">
        <v>100</v>
      </c>
      <c r="M6" s="2" t="s">
        <v>101</v>
      </c>
      <c r="N6" s="2" t="s">
        <v>102</v>
      </c>
      <c r="O6" s="2" t="s">
        <v>103</v>
      </c>
      <c r="P6" s="2" t="s">
        <v>104</v>
      </c>
      <c r="Q6" s="2" t="s">
        <v>105</v>
      </c>
      <c r="R6" s="76"/>
      <c r="S6" s="77"/>
      <c r="T6" s="78"/>
      <c r="U6" s="47" t="s">
        <v>37</v>
      </c>
      <c r="V6" s="48" t="s">
        <v>48</v>
      </c>
      <c r="W6" s="48">
        <v>1000</v>
      </c>
      <c r="X6" s="49"/>
      <c r="Y6" s="50" t="s">
        <v>36</v>
      </c>
      <c r="Z6" s="48" t="s">
        <v>56</v>
      </c>
      <c r="AA6" s="48"/>
      <c r="AB6" s="49"/>
      <c r="AC6" s="50" t="s">
        <v>62</v>
      </c>
      <c r="AD6" s="48"/>
      <c r="AE6" s="48"/>
      <c r="AF6" s="49"/>
    </row>
    <row r="7" spans="1:32" ht="15" thickBot="1">
      <c r="A7" s="41" t="s">
        <v>106</v>
      </c>
      <c r="B7" s="41" t="s">
        <v>107</v>
      </c>
      <c r="C7" s="42" t="s">
        <v>108</v>
      </c>
      <c r="D7" s="42" t="s">
        <v>74</v>
      </c>
      <c r="E7" s="41" t="s">
        <v>109</v>
      </c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2">
        <v>1</v>
      </c>
      <c r="S7" s="2">
        <v>2</v>
      </c>
      <c r="T7" s="44">
        <v>3</v>
      </c>
      <c r="U7" s="51" t="s">
        <v>110</v>
      </c>
      <c r="V7" s="51"/>
      <c r="W7" s="51"/>
      <c r="X7" s="52"/>
      <c r="Y7" s="51" t="s">
        <v>111</v>
      </c>
      <c r="Z7" s="51"/>
      <c r="AA7" s="51"/>
      <c r="AB7" s="52"/>
      <c r="AC7" s="51"/>
      <c r="AD7" s="51"/>
      <c r="AE7" s="51"/>
      <c r="AF7" s="51"/>
    </row>
    <row r="8" spans="1:32" ht="15" thickBot="1">
      <c r="A8" s="31">
        <f>COUNTIF(A9:A135,"x")</f>
        <v>0</v>
      </c>
      <c r="B8" s="31">
        <f>COUNTIF(B9:B135,"x")</f>
        <v>0</v>
      </c>
      <c r="C8" s="65" t="s">
        <v>112</v>
      </c>
      <c r="D8" s="65"/>
      <c r="E8" s="65"/>
      <c r="F8" s="31">
        <f t="shared" ref="F8:Q8" ca="1" si="1">SUMPRODUCT(SUBTOTAL(3,OFFSET(F$9:F$135,ROW(F$9:F$135)-MIN(ROW(F$9:F$135)),,1)), --(F$9:F$135="x"))</f>
        <v>0</v>
      </c>
      <c r="G8" s="31">
        <f t="shared" ca="1" si="1"/>
        <v>0</v>
      </c>
      <c r="H8" s="31">
        <f t="shared" ca="1" si="1"/>
        <v>0</v>
      </c>
      <c r="I8" s="31">
        <f t="shared" ca="1" si="1"/>
        <v>0</v>
      </c>
      <c r="J8" s="31">
        <f t="shared" ca="1" si="1"/>
        <v>0</v>
      </c>
      <c r="K8" s="31">
        <f t="shared" ca="1" si="1"/>
        <v>0</v>
      </c>
      <c r="L8" s="31">
        <f t="shared" ca="1" si="1"/>
        <v>0</v>
      </c>
      <c r="M8" s="31">
        <f t="shared" ca="1" si="1"/>
        <v>0</v>
      </c>
      <c r="N8" s="31">
        <f t="shared" ca="1" si="1"/>
        <v>0</v>
      </c>
      <c r="O8" s="31">
        <f t="shared" ca="1" si="1"/>
        <v>0</v>
      </c>
      <c r="P8" s="31">
        <f t="shared" ca="1" si="1"/>
        <v>0</v>
      </c>
      <c r="Q8" s="31">
        <f t="shared" ca="1" si="1"/>
        <v>0</v>
      </c>
      <c r="R8" s="31">
        <f>SUM(R9:R135)</f>
        <v>0</v>
      </c>
      <c r="S8" s="31">
        <f>SUM(S9:S135)</f>
        <v>0</v>
      </c>
      <c r="T8" s="31">
        <f>SUM(T9:T135)</f>
        <v>0</v>
      </c>
      <c r="U8" s="31" t="str">
        <f t="array" ref="U8">SUMPRODUCT(IF($A9:$A135="x",1,0),IF(U9:U135="x",1,0)) &amp; " | " &amp; SUMPRODUCT(IF($B9:$B135="x",1,0),IF(U9:U135="x",1,0))</f>
        <v>0 | 0</v>
      </c>
      <c r="V8" s="31" t="str">
        <f t="array" ref="V8">SUMPRODUCT(IF($A9:$A135="x",1,0),IF(V9:V135="x",1,0)) &amp; " | " &amp; SUMPRODUCT(IF($B9:$B135="x",1,0),IF(V9:V135="x",1,0))</f>
        <v>0 | 0</v>
      </c>
      <c r="W8" s="31" t="str">
        <f t="array" ref="W8">SUMPRODUCT(IF($A9:$A135="x",1,0),IF(W9:W135="x",1,0)) &amp; " | " &amp; SUMPRODUCT(IF($B9:$B135="x",1,0),IF(W9:W135="x",1,0))</f>
        <v>0 | 0</v>
      </c>
      <c r="X8" s="31" t="str">
        <f t="array" ref="X8">SUMPRODUCT(IF($A9:$A135="x",1,0),IF(X9:X135="x",1,0)) &amp; " | " &amp; SUMPRODUCT(IF($B9:$B135="x",1,0),IF(X9:X135="x",1,0))</f>
        <v>0 | 0</v>
      </c>
      <c r="Y8" s="31" t="str">
        <f t="array" ref="Y8">SUMPRODUCT(IF($A9:$A135="x",1,0),IF(Y9:Y135="x",1,0)) &amp; " | " &amp; SUMPRODUCT(IF($B9:$B135="x",1,0),IF(Y9:Y135="x",1,0))</f>
        <v>0 | 0</v>
      </c>
      <c r="Z8" s="31" t="str">
        <f t="array" ref="Z8">SUMPRODUCT(IF($A9:$A135="x",1,0),IF(Z9:Z135="x",1,0)) &amp; " | " &amp; SUMPRODUCT(IF($B9:$B135="x",1,0),IF(Z9:Z135="x",1,0))</f>
        <v>0 | 0</v>
      </c>
      <c r="AA8" s="31" t="str">
        <f t="array" ref="AA8">SUMPRODUCT(IF($A9:$A135="x",1,0),IF(AA9:AA135="x",1,0)) &amp; " | " &amp; SUMPRODUCT(IF($B9:$B135="x",1,0),IF(AA9:AA135="x",1,0))</f>
        <v>0 | 0</v>
      </c>
      <c r="AB8" s="31" t="str">
        <f t="array" ref="AB8">SUMPRODUCT(IF($A9:$A135="x",1,0),IF(AB9:AB135="x",1,0)) &amp; " | " &amp; SUMPRODUCT(IF($B9:$B135="x",1,0),IF(AB9:AB135="x",1,0))</f>
        <v>0 | 0</v>
      </c>
      <c r="AC8" s="31" t="str">
        <f t="array" ref="AC8">SUMPRODUCT(IF($A9:$A135="x",1,0),IF(AC9:AC135="x",1,0)) &amp; " | " &amp; SUMPRODUCT(IF($B9:$B135="x",1,0),IF(AC9:AC135="x",1,0))</f>
        <v>0 | 0</v>
      </c>
      <c r="AD8" s="31" t="str">
        <f t="array" ref="AD8">SUMPRODUCT(IF($A9:$A135="x",1,0),IF(AD9:AD135="x",1,0)) &amp; " | " &amp; SUMPRODUCT(IF($B9:$B135="x",1,0),IF(AD9:AD135="x",1,0))</f>
        <v>0 | 0</v>
      </c>
      <c r="AE8" s="31" t="str">
        <f t="array" ref="AE8">SUMPRODUCT(IF($A9:$A135="x",1,0),IF(AE9:AE135="x",1,0)) &amp; " | " &amp; SUMPRODUCT(IF($B9:$B135="x",1,0),IF(AE9:AE135="x",1,0))</f>
        <v>0 | 0</v>
      </c>
      <c r="AF8" s="31" t="str">
        <f t="array" ref="AF8">SUMPRODUCT(IF($A9:$A135="x",1,0),IF(AF9:AF135="x",1,0)) &amp; " | " &amp; SUMPRODUCT(IF($B9:$B135="x",1,0),IF(AF9:AF135="x",1,0))</f>
        <v>0 | 0</v>
      </c>
    </row>
    <row r="9" spans="1:32" ht="15" thickTop="1">
      <c r="A9" s="1" t="str">
        <f>IF('persönliche Bestellung - Export'!$D4="Mann","x","")</f>
        <v/>
      </c>
      <c r="B9" s="1" t="str">
        <f>IF('persönliche Bestellung - Export'!$D4="Frau","x","")</f>
        <v/>
      </c>
      <c r="C9" s="57" t="str">
        <f>IF('persönliche Bestellung - Export'!$B4&lt;&gt;"",'persönliche Bestellung - Export'!$B4,"")</f>
        <v/>
      </c>
      <c r="D9" s="57" t="str">
        <f>IF('persönliche Bestellung - Export'!$A4&lt;&gt;"",'persönliche Bestellung - Export'!$A4,"")</f>
        <v/>
      </c>
      <c r="E9" s="1" t="str">
        <f>IF('persönliche Bestellung - Export'!$C4&lt;&gt;"",'persönliche Bestellung - Export'!$C4,"")</f>
        <v/>
      </c>
      <c r="F9" s="1" t="str">
        <f t="shared" ref="F9:F12" si="2">IF($E9&lt;&gt;"",IF(AND(LOWER($A9)="x",OR($G$3-$E9=16,$G$3-$E9=17)),"x",""),"")</f>
        <v/>
      </c>
      <c r="G9" s="1" t="str">
        <f t="shared" ref="G9:G12" si="3">IF($E9&lt;&gt;"",IF(AND(LOWER($A9)="x",OR($G$3-$E9=14,$G$3-$E9=15)),"x",""),"")</f>
        <v/>
      </c>
      <c r="H9" s="1" t="str">
        <f t="shared" ref="H9:H12" si="4">IF($E9&lt;&gt;"",IF(AND(LOWER($A9)="x",OR($G$3-$E9=12,$G$3-$E9=13)),"x",""),"")</f>
        <v/>
      </c>
      <c r="I9" s="1" t="str">
        <f t="shared" ref="I9:I12" si="5">IF($E9&lt;&gt;"",IF(AND(LOWER($A9)="x",OR($G$3-$E9=10,$G$3-$E9=11)),"x",""),"")</f>
        <v/>
      </c>
      <c r="J9" s="1" t="str">
        <f t="shared" ref="J9:J12" si="6">IF($E9&lt;&gt;"",IF(AND(LOWER($A9)="x",OR($G$3-$E9=8,$G$3-$E9=9)),"x",""),"")</f>
        <v/>
      </c>
      <c r="K9" s="1" t="str">
        <f t="shared" ref="K9:K12" si="7">IF($E9&lt;&gt;"",IF(AND(LOWER($A9)="x",$G$3-$E9&lt;8),"x",""),"")</f>
        <v/>
      </c>
      <c r="L9" s="1" t="str">
        <f t="shared" ref="L9:L12" si="8">IF($E9&lt;&gt;"",IF(AND(LOWER($B9)="x",OR($G$3-$E9=16,$G$3-$E9=17)),"x",""),"")</f>
        <v/>
      </c>
      <c r="M9" s="1" t="str">
        <f t="shared" ref="M9:M12" si="9">IF($E9&lt;&gt;"",IF(AND(LOWER($B9)="x",OR($G$3-$E9=14,$G$3-$E9=15)),"x",""),"")</f>
        <v/>
      </c>
      <c r="N9" s="1" t="str">
        <f t="shared" ref="N9:N12" si="10">IF($E9&lt;&gt;"",IF(AND(LOWER($B9)="x",OR($G$3-$E9=12,$G$3-$E9=13)),"x",""),"")</f>
        <v/>
      </c>
      <c r="O9" s="1" t="str">
        <f t="shared" ref="O9:O12" si="11">IF($E9&lt;&gt;"",IF(AND(LOWER($B9)="x",OR($G$3-$E9=10,$G$3-$E9=11)),"x",""),"")</f>
        <v/>
      </c>
      <c r="P9" s="1" t="str">
        <f t="shared" ref="P9:P12" si="12">IF($E9&lt;&gt;"",IF(AND(LOWER($B9)="x",OR($G$3-$E9=8,$G$3-$E9=9)),"x",""),"")</f>
        <v/>
      </c>
      <c r="Q9" s="1" t="str">
        <f t="shared" ref="Q9:Q12" si="13">IF($E9&lt;&gt;"",IF(AND(LOWER($B9)="x",$G$3-$E9&lt;8),"x",""),"")</f>
        <v/>
      </c>
      <c r="R9" s="1">
        <f t="shared" ref="R9:T28" si="14">SUMPRODUCT((($U9:$AF9)="x")*($U$4:$AF$4=R$7))</f>
        <v>0</v>
      </c>
      <c r="S9" s="1">
        <f t="shared" si="14"/>
        <v>0</v>
      </c>
      <c r="T9" s="10">
        <f t="shared" si="14"/>
        <v>0</v>
      </c>
      <c r="U9" s="11"/>
      <c r="V9" s="5"/>
      <c r="W9" s="5"/>
      <c r="X9" s="8"/>
      <c r="Y9" s="7"/>
      <c r="Z9" s="5"/>
      <c r="AA9" s="5"/>
      <c r="AB9" s="8"/>
      <c r="AC9" s="7"/>
      <c r="AD9" s="5"/>
      <c r="AE9" s="5"/>
      <c r="AF9" s="8"/>
    </row>
    <row r="10" spans="1:32">
      <c r="A10" s="1" t="str">
        <f>IF('persönliche Bestellung - Export'!$D5="Mann","x","")</f>
        <v/>
      </c>
      <c r="B10" s="1" t="str">
        <f>IF('persönliche Bestellung - Export'!$D5="Frau","x","")</f>
        <v/>
      </c>
      <c r="C10" s="57" t="str">
        <f>IF('persönliche Bestellung - Export'!$B5&lt;&gt;"",'persönliche Bestellung - Export'!$B5,"")</f>
        <v/>
      </c>
      <c r="D10" s="57" t="str">
        <f>IF('persönliche Bestellung - Export'!$A5&lt;&gt;"",'persönliche Bestellung - Export'!$A5,"")</f>
        <v/>
      </c>
      <c r="E10" s="1" t="str">
        <f>IF('persönliche Bestellung - Export'!$C5&lt;&gt;"",'persönliche Bestellung - Export'!$C5,"")</f>
        <v/>
      </c>
      <c r="F10" s="1" t="str">
        <f t="shared" si="2"/>
        <v/>
      </c>
      <c r="G10" s="1" t="str">
        <f t="shared" si="3"/>
        <v/>
      </c>
      <c r="H10" s="1" t="str">
        <f t="shared" si="4"/>
        <v/>
      </c>
      <c r="I10" s="1" t="str">
        <f t="shared" si="5"/>
        <v/>
      </c>
      <c r="J10" s="1" t="str">
        <f t="shared" si="6"/>
        <v/>
      </c>
      <c r="K10" s="1" t="str">
        <f t="shared" si="7"/>
        <v/>
      </c>
      <c r="L10" s="1" t="str">
        <f t="shared" si="8"/>
        <v/>
      </c>
      <c r="M10" s="1" t="str">
        <f t="shared" si="9"/>
        <v/>
      </c>
      <c r="N10" s="1" t="str">
        <f t="shared" si="10"/>
        <v/>
      </c>
      <c r="O10" s="1" t="str">
        <f t="shared" si="11"/>
        <v/>
      </c>
      <c r="P10" s="1" t="str">
        <f t="shared" si="12"/>
        <v/>
      </c>
      <c r="Q10" s="1" t="str">
        <f t="shared" si="13"/>
        <v/>
      </c>
      <c r="R10" s="1">
        <f t="shared" si="14"/>
        <v>0</v>
      </c>
      <c r="S10" s="1">
        <f t="shared" si="14"/>
        <v>0</v>
      </c>
      <c r="T10" s="10">
        <f t="shared" si="14"/>
        <v>0</v>
      </c>
      <c r="U10" s="11"/>
      <c r="V10" s="5"/>
      <c r="W10" s="5"/>
      <c r="X10" s="8"/>
      <c r="Y10" s="7"/>
      <c r="Z10" s="5"/>
      <c r="AA10" s="5"/>
      <c r="AB10" s="8"/>
      <c r="AC10" s="7"/>
      <c r="AD10" s="5"/>
      <c r="AE10" s="5"/>
      <c r="AF10" s="8"/>
    </row>
    <row r="11" spans="1:32">
      <c r="A11" s="1" t="str">
        <f>IF('persönliche Bestellung - Export'!$D6="Mann","x","")</f>
        <v/>
      </c>
      <c r="B11" s="1" t="str">
        <f>IF('persönliche Bestellung - Export'!$D6="Frau","x","")</f>
        <v/>
      </c>
      <c r="C11" s="57" t="str">
        <f>IF('persönliche Bestellung - Export'!$B6&lt;&gt;"",'persönliche Bestellung - Export'!$B6,"")</f>
        <v/>
      </c>
      <c r="D11" s="57" t="str">
        <f>IF('persönliche Bestellung - Export'!$A6&lt;&gt;"",'persönliche Bestellung - Export'!$A6,"")</f>
        <v/>
      </c>
      <c r="E11" s="1" t="str">
        <f>IF('persönliche Bestellung - Export'!$C6&lt;&gt;"",'persönliche Bestellung - Export'!$C6,"")</f>
        <v/>
      </c>
      <c r="F11" s="1" t="str">
        <f t="shared" si="2"/>
        <v/>
      </c>
      <c r="G11" s="1" t="str">
        <f t="shared" si="3"/>
        <v/>
      </c>
      <c r="H11" s="1" t="str">
        <f t="shared" si="4"/>
        <v/>
      </c>
      <c r="I11" s="1" t="str">
        <f t="shared" si="5"/>
        <v/>
      </c>
      <c r="J11" s="1" t="str">
        <f t="shared" si="6"/>
        <v/>
      </c>
      <c r="K11" s="1" t="str">
        <f t="shared" si="7"/>
        <v/>
      </c>
      <c r="L11" s="1" t="str">
        <f t="shared" si="8"/>
        <v/>
      </c>
      <c r="M11" s="1" t="str">
        <f t="shared" si="9"/>
        <v/>
      </c>
      <c r="N11" s="1" t="str">
        <f t="shared" si="10"/>
        <v/>
      </c>
      <c r="O11" s="1" t="str">
        <f t="shared" si="11"/>
        <v/>
      </c>
      <c r="P11" s="1" t="str">
        <f t="shared" si="12"/>
        <v/>
      </c>
      <c r="Q11" s="1" t="str">
        <f t="shared" si="13"/>
        <v/>
      </c>
      <c r="R11" s="1">
        <f t="shared" si="14"/>
        <v>0</v>
      </c>
      <c r="S11" s="1">
        <f t="shared" si="14"/>
        <v>0</v>
      </c>
      <c r="T11" s="10">
        <f t="shared" si="14"/>
        <v>0</v>
      </c>
      <c r="U11" s="11"/>
      <c r="V11" s="5"/>
      <c r="W11" s="5"/>
      <c r="X11" s="8"/>
      <c r="Y11" s="7"/>
      <c r="Z11" s="5"/>
      <c r="AA11" s="5"/>
      <c r="AB11" s="8"/>
      <c r="AC11" s="7"/>
      <c r="AD11" s="5"/>
      <c r="AE11" s="5"/>
      <c r="AF11" s="8"/>
    </row>
    <row r="12" spans="1:32">
      <c r="A12" s="1" t="str">
        <f>IF('persönliche Bestellung - Export'!$D7="Mann","x","")</f>
        <v/>
      </c>
      <c r="B12" s="1" t="str">
        <f>IF('persönliche Bestellung - Export'!$D7="Frau","x","")</f>
        <v/>
      </c>
      <c r="C12" s="57" t="str">
        <f>IF('persönliche Bestellung - Export'!$B7&lt;&gt;"",'persönliche Bestellung - Export'!$B7,"")</f>
        <v/>
      </c>
      <c r="D12" s="57" t="str">
        <f>IF('persönliche Bestellung - Export'!$A7&lt;&gt;"",'persönliche Bestellung - Export'!$A7,"")</f>
        <v/>
      </c>
      <c r="E12" s="1" t="str">
        <f>IF('persönliche Bestellung - Export'!$C7&lt;&gt;"",'persönliche Bestellung - Export'!$C7,"")</f>
        <v/>
      </c>
      <c r="F12" s="1" t="str">
        <f t="shared" si="2"/>
        <v/>
      </c>
      <c r="G12" s="1" t="str">
        <f t="shared" si="3"/>
        <v/>
      </c>
      <c r="H12" s="1" t="str">
        <f t="shared" si="4"/>
        <v/>
      </c>
      <c r="I12" s="1" t="str">
        <f t="shared" si="5"/>
        <v/>
      </c>
      <c r="J12" s="1" t="str">
        <f t="shared" si="6"/>
        <v/>
      </c>
      <c r="K12" s="1" t="str">
        <f t="shared" si="7"/>
        <v/>
      </c>
      <c r="L12" s="1" t="str">
        <f t="shared" si="8"/>
        <v/>
      </c>
      <c r="M12" s="1" t="str">
        <f t="shared" si="9"/>
        <v/>
      </c>
      <c r="N12" s="1" t="str">
        <f t="shared" si="10"/>
        <v/>
      </c>
      <c r="O12" s="1" t="str">
        <f t="shared" si="11"/>
        <v/>
      </c>
      <c r="P12" s="1" t="str">
        <f t="shared" si="12"/>
        <v/>
      </c>
      <c r="Q12" s="1" t="str">
        <f t="shared" si="13"/>
        <v/>
      </c>
      <c r="R12" s="1">
        <f t="shared" si="14"/>
        <v>0</v>
      </c>
      <c r="S12" s="1">
        <f t="shared" si="14"/>
        <v>0</v>
      </c>
      <c r="T12" s="10">
        <f t="shared" si="14"/>
        <v>0</v>
      </c>
      <c r="U12" s="11"/>
      <c r="V12" s="5"/>
      <c r="W12" s="5"/>
      <c r="X12" s="8"/>
      <c r="Y12" s="7"/>
      <c r="Z12" s="5"/>
      <c r="AA12" s="5"/>
      <c r="AB12" s="8"/>
      <c r="AC12" s="7"/>
      <c r="AD12" s="5"/>
      <c r="AE12" s="5"/>
      <c r="AF12" s="8"/>
    </row>
    <row r="13" spans="1:32">
      <c r="A13" s="1" t="str">
        <f>IF('persönliche Bestellung - Export'!$D8="Mann","x","")</f>
        <v/>
      </c>
      <c r="B13" s="1" t="str">
        <f>IF('persönliche Bestellung - Export'!$D8="Frau","x","")</f>
        <v/>
      </c>
      <c r="C13" s="57" t="str">
        <f>IF('persönliche Bestellung - Export'!$B8&lt;&gt;"",'persönliche Bestellung - Export'!$B8,"")</f>
        <v/>
      </c>
      <c r="D13" s="57" t="str">
        <f>IF('persönliche Bestellung - Export'!$A8&lt;&gt;"",'persönliche Bestellung - Export'!$A8,"")</f>
        <v/>
      </c>
      <c r="E13" s="1" t="str">
        <f>IF('persönliche Bestellung - Export'!$C8&lt;&gt;"",'persönliche Bestellung - Export'!$C8,"")</f>
        <v/>
      </c>
      <c r="F13" s="1" t="str">
        <f>IF($E13&lt;&gt;"",IF(AND(LOWER($A13)="x",OR($G$3-$E13=16,$G$3-$E13=17)),"x",""),"")</f>
        <v/>
      </c>
      <c r="G13" s="1" t="str">
        <f>IF($E13&lt;&gt;"",IF(AND(LOWER($A13)="x",OR($G$3-$E13=14,$G$3-$E13=15)),"x",""),"")</f>
        <v/>
      </c>
      <c r="H13" s="1" t="str">
        <f>IF($E13&lt;&gt;"",IF(AND(LOWER($A13)="x",OR($G$3-$E13=12,$G$3-$E13=13)),"x",""),"")</f>
        <v/>
      </c>
      <c r="I13" s="1" t="str">
        <f>IF($E13&lt;&gt;"",IF(AND(LOWER($A13)="x",OR($G$3-$E13=10,$G$3-$E13=11)),"x",""),"")</f>
        <v/>
      </c>
      <c r="J13" s="1" t="str">
        <f>IF($E13&lt;&gt;"",IF(AND(LOWER($A13)="x",OR($G$3-$E13=8,$G$3-$E13=9)),"x",""),"")</f>
        <v/>
      </c>
      <c r="K13" s="1" t="str">
        <f>IF($E13&lt;&gt;"",IF(AND(LOWER($A13)="x",$G$3-$E13&lt;8),"x",""),"")</f>
        <v/>
      </c>
      <c r="L13" s="1" t="str">
        <f>IF($E13&lt;&gt;"",IF(AND(LOWER($B13)="x",OR($G$3-$E13=16,$G$3-$E13=17)),"x",""),"")</f>
        <v/>
      </c>
      <c r="M13" s="1" t="str">
        <f>IF($E13&lt;&gt;"",IF(AND(LOWER($B13)="x",OR($G$3-$E13=14,$G$3-$E13=15)),"x",""),"")</f>
        <v/>
      </c>
      <c r="N13" s="1" t="str">
        <f>IF($E13&lt;&gt;"",IF(AND(LOWER($B13)="x",OR($G$3-$E13=12,$G$3-$E13=13)),"x",""),"")</f>
        <v/>
      </c>
      <c r="O13" s="1" t="str">
        <f>IF($E13&lt;&gt;"",IF(AND(LOWER($B13)="x",OR($G$3-$E13=10,$G$3-$E13=11)),"x",""),"")</f>
        <v/>
      </c>
      <c r="P13" s="1" t="str">
        <f>IF($E13&lt;&gt;"",IF(AND(LOWER($B13)="x",OR($G$3-$E13=8,$G$3-$E13=9)),"x",""),"")</f>
        <v/>
      </c>
      <c r="Q13" s="1" t="str">
        <f>IF($E13&lt;&gt;"",IF(AND(LOWER($B13)="x",$G$3-$E13&lt;8),"x",""),"")</f>
        <v/>
      </c>
      <c r="R13" s="1">
        <f t="shared" si="14"/>
        <v>0</v>
      </c>
      <c r="S13" s="1">
        <f t="shared" si="14"/>
        <v>0</v>
      </c>
      <c r="T13" s="10">
        <f t="shared" si="14"/>
        <v>0</v>
      </c>
      <c r="U13" s="11"/>
      <c r="V13" s="5"/>
      <c r="W13" s="5"/>
      <c r="X13" s="8"/>
      <c r="Y13" s="7"/>
      <c r="Z13" s="5"/>
      <c r="AA13" s="5"/>
      <c r="AB13" s="8"/>
      <c r="AC13" s="7"/>
      <c r="AD13" s="5"/>
      <c r="AE13" s="5"/>
      <c r="AF13" s="8"/>
    </row>
    <row r="14" spans="1:32">
      <c r="A14" s="1" t="str">
        <f>IF('persönliche Bestellung - Export'!$D9="Mann","x","")</f>
        <v/>
      </c>
      <c r="B14" s="1" t="str">
        <f>IF('persönliche Bestellung - Export'!$D9="Frau","x","")</f>
        <v/>
      </c>
      <c r="C14" s="57" t="str">
        <f>IF('persönliche Bestellung - Export'!$B9&lt;&gt;"",'persönliche Bestellung - Export'!$B9,"")</f>
        <v/>
      </c>
      <c r="D14" s="57" t="str">
        <f>IF('persönliche Bestellung - Export'!$A9&lt;&gt;"",'persönliche Bestellung - Export'!$A9,"")</f>
        <v/>
      </c>
      <c r="E14" s="1" t="str">
        <f>IF('persönliche Bestellung - Export'!$C9&lt;&gt;"",'persönliche Bestellung - Export'!$C9,"")</f>
        <v/>
      </c>
      <c r="F14" s="1" t="str">
        <f t="shared" ref="F14:F77" si="15">IF($E14&lt;&gt;"",IF(AND(LOWER($A14)="x",OR($G$3-$E14=16,$G$3-$E14=17)),"x",""),"")</f>
        <v/>
      </c>
      <c r="G14" s="1" t="str">
        <f t="shared" ref="G14:G77" si="16">IF($E14&lt;&gt;"",IF(AND(LOWER($A14)="x",OR($G$3-$E14=14,$G$3-$E14=15)),"x",""),"")</f>
        <v/>
      </c>
      <c r="H14" s="1" t="str">
        <f t="shared" ref="H14:H77" si="17">IF($E14&lt;&gt;"",IF(AND(LOWER($A14)="x",OR($G$3-$E14=12,$G$3-$E14=13)),"x",""),"")</f>
        <v/>
      </c>
      <c r="I14" s="1" t="str">
        <f t="shared" ref="I14:I77" si="18">IF($E14&lt;&gt;"",IF(AND(LOWER($A14)="x",OR($G$3-$E14=10,$G$3-$E14=11)),"x",""),"")</f>
        <v/>
      </c>
      <c r="J14" s="1" t="str">
        <f t="shared" ref="J14:J77" si="19">IF($E14&lt;&gt;"",IF(AND(LOWER($A14)="x",OR($G$3-$E14=8,$G$3-$E14=9)),"x",""),"")</f>
        <v/>
      </c>
      <c r="K14" s="1" t="str">
        <f t="shared" ref="K14:K77" si="20">IF($E14&lt;&gt;"",IF(AND(LOWER($A14)="x",$G$3-$E14&lt;8),"x",""),"")</f>
        <v/>
      </c>
      <c r="L14" s="1" t="str">
        <f t="shared" ref="L14:L77" si="21">IF($E14&lt;&gt;"",IF(AND(LOWER($B14)="x",OR($G$3-$E14=16,$G$3-$E14=17)),"x",""),"")</f>
        <v/>
      </c>
      <c r="M14" s="1" t="str">
        <f t="shared" ref="M14:M77" si="22">IF($E14&lt;&gt;"",IF(AND(LOWER($B14)="x",OR($G$3-$E14=14,$G$3-$E14=15)),"x",""),"")</f>
        <v/>
      </c>
      <c r="N14" s="1" t="str">
        <f t="shared" ref="N14:N77" si="23">IF($E14&lt;&gt;"",IF(AND(LOWER($B14)="x",OR($G$3-$E14=12,$G$3-$E14=13)),"x",""),"")</f>
        <v/>
      </c>
      <c r="O14" s="1" t="str">
        <f t="shared" ref="O14:O77" si="24">IF($E14&lt;&gt;"",IF(AND(LOWER($B14)="x",OR($G$3-$E14=10,$G$3-$E14=11)),"x",""),"")</f>
        <v/>
      </c>
      <c r="P14" s="1" t="str">
        <f t="shared" ref="P14:P77" si="25">IF($E14&lt;&gt;"",IF(AND(LOWER($B14)="x",OR($G$3-$E14=8,$G$3-$E14=9)),"x",""),"")</f>
        <v/>
      </c>
      <c r="Q14" s="1" t="str">
        <f t="shared" ref="Q14:Q77" si="26">IF($E14&lt;&gt;"",IF(AND(LOWER($B14)="x",$G$3-$E14&lt;8),"x",""),"")</f>
        <v/>
      </c>
      <c r="R14" s="1">
        <f t="shared" si="14"/>
        <v>0</v>
      </c>
      <c r="S14" s="1">
        <f t="shared" si="14"/>
        <v>0</v>
      </c>
      <c r="T14" s="10">
        <f t="shared" si="14"/>
        <v>0</v>
      </c>
      <c r="U14" s="11"/>
      <c r="V14" s="5"/>
      <c r="W14" s="5"/>
      <c r="X14" s="8"/>
      <c r="Y14" s="7"/>
      <c r="Z14" s="5"/>
      <c r="AA14" s="5"/>
      <c r="AB14" s="8"/>
      <c r="AC14" s="7"/>
      <c r="AD14" s="5"/>
      <c r="AE14" s="5"/>
      <c r="AF14" s="8"/>
    </row>
    <row r="15" spans="1:32">
      <c r="A15" s="1" t="str">
        <f>IF('persönliche Bestellung - Export'!$D10="Mann","x","")</f>
        <v/>
      </c>
      <c r="B15" s="1" t="str">
        <f>IF('persönliche Bestellung - Export'!$D10="Frau","x","")</f>
        <v/>
      </c>
      <c r="C15" s="57" t="str">
        <f>IF('persönliche Bestellung - Export'!$B10&lt;&gt;"",'persönliche Bestellung - Export'!$B10,"")</f>
        <v/>
      </c>
      <c r="D15" s="57" t="str">
        <f>IF('persönliche Bestellung - Export'!$A10&lt;&gt;"",'persönliche Bestellung - Export'!$A10,"")</f>
        <v/>
      </c>
      <c r="E15" s="1" t="str">
        <f>IF('persönliche Bestellung - Export'!$C10&lt;&gt;"",'persönliche Bestellung - Export'!$C10,"")</f>
        <v/>
      </c>
      <c r="F15" s="1" t="str">
        <f t="shared" si="15"/>
        <v/>
      </c>
      <c r="G15" s="1" t="str">
        <f t="shared" si="16"/>
        <v/>
      </c>
      <c r="H15" s="1" t="str">
        <f t="shared" si="17"/>
        <v/>
      </c>
      <c r="I15" s="1" t="str">
        <f t="shared" si="18"/>
        <v/>
      </c>
      <c r="J15" s="1" t="str">
        <f t="shared" si="19"/>
        <v/>
      </c>
      <c r="K15" s="1" t="str">
        <f t="shared" si="20"/>
        <v/>
      </c>
      <c r="L15" s="1" t="str">
        <f t="shared" si="21"/>
        <v/>
      </c>
      <c r="M15" s="1" t="str">
        <f t="shared" si="22"/>
        <v/>
      </c>
      <c r="N15" s="1" t="str">
        <f t="shared" si="23"/>
        <v/>
      </c>
      <c r="O15" s="1" t="str">
        <f t="shared" si="24"/>
        <v/>
      </c>
      <c r="P15" s="1" t="str">
        <f t="shared" si="25"/>
        <v/>
      </c>
      <c r="Q15" s="1" t="str">
        <f t="shared" si="26"/>
        <v/>
      </c>
      <c r="R15" s="1">
        <f t="shared" si="14"/>
        <v>0</v>
      </c>
      <c r="S15" s="1">
        <f t="shared" si="14"/>
        <v>0</v>
      </c>
      <c r="T15" s="10">
        <f t="shared" si="14"/>
        <v>0</v>
      </c>
      <c r="U15" s="11"/>
      <c r="V15" s="5"/>
      <c r="W15" s="5"/>
      <c r="X15" s="8"/>
      <c r="Y15" s="7"/>
      <c r="Z15" s="5"/>
      <c r="AA15" s="5"/>
      <c r="AB15" s="8"/>
      <c r="AC15" s="7"/>
      <c r="AD15" s="5"/>
      <c r="AE15" s="5"/>
      <c r="AF15" s="8"/>
    </row>
    <row r="16" spans="1:32">
      <c r="A16" s="1" t="str">
        <f>IF('persönliche Bestellung - Export'!$D11="Mann","x","")</f>
        <v/>
      </c>
      <c r="B16" s="1" t="str">
        <f>IF('persönliche Bestellung - Export'!$D11="Frau","x","")</f>
        <v/>
      </c>
      <c r="C16" s="57" t="str">
        <f>IF('persönliche Bestellung - Export'!$B11&lt;&gt;"",'persönliche Bestellung - Export'!$B11,"")</f>
        <v/>
      </c>
      <c r="D16" s="57" t="str">
        <f>IF('persönliche Bestellung - Export'!$A11&lt;&gt;"",'persönliche Bestellung - Export'!$A11,"")</f>
        <v/>
      </c>
      <c r="E16" s="1" t="str">
        <f>IF('persönliche Bestellung - Export'!$C11&lt;&gt;"",'persönliche Bestellung - Export'!$C11,"")</f>
        <v/>
      </c>
      <c r="F16" s="1" t="str">
        <f t="shared" si="15"/>
        <v/>
      </c>
      <c r="G16" s="1" t="str">
        <f t="shared" si="16"/>
        <v/>
      </c>
      <c r="H16" s="1" t="str">
        <f t="shared" si="17"/>
        <v/>
      </c>
      <c r="I16" s="1" t="str">
        <f t="shared" si="18"/>
        <v/>
      </c>
      <c r="J16" s="1" t="str">
        <f t="shared" si="19"/>
        <v/>
      </c>
      <c r="K16" s="1" t="str">
        <f t="shared" si="20"/>
        <v/>
      </c>
      <c r="L16" s="1" t="str">
        <f t="shared" si="21"/>
        <v/>
      </c>
      <c r="M16" s="1" t="str">
        <f t="shared" si="22"/>
        <v/>
      </c>
      <c r="N16" s="1" t="str">
        <f t="shared" si="23"/>
        <v/>
      </c>
      <c r="O16" s="1" t="str">
        <f t="shared" si="24"/>
        <v/>
      </c>
      <c r="P16" s="1" t="str">
        <f t="shared" si="25"/>
        <v/>
      </c>
      <c r="Q16" s="1" t="str">
        <f t="shared" si="26"/>
        <v/>
      </c>
      <c r="R16" s="1">
        <f t="shared" si="14"/>
        <v>0</v>
      </c>
      <c r="S16" s="1">
        <f t="shared" si="14"/>
        <v>0</v>
      </c>
      <c r="T16" s="10">
        <f t="shared" si="14"/>
        <v>0</v>
      </c>
      <c r="U16" s="11"/>
      <c r="V16" s="5"/>
      <c r="W16" s="5"/>
      <c r="X16" s="8"/>
      <c r="Y16" s="7"/>
      <c r="Z16" s="5"/>
      <c r="AA16" s="5"/>
      <c r="AB16" s="8"/>
      <c r="AC16" s="7"/>
      <c r="AD16" s="5"/>
      <c r="AE16" s="5"/>
      <c r="AF16" s="8"/>
    </row>
    <row r="17" spans="1:32">
      <c r="A17" s="1" t="str">
        <f>IF('persönliche Bestellung - Export'!$D12="Mann","x","")</f>
        <v/>
      </c>
      <c r="B17" s="1" t="str">
        <f>IF('persönliche Bestellung - Export'!$D12="Frau","x","")</f>
        <v/>
      </c>
      <c r="C17" s="57" t="str">
        <f>IF('persönliche Bestellung - Export'!$B12&lt;&gt;"",'persönliche Bestellung - Export'!$B12,"")</f>
        <v/>
      </c>
      <c r="D17" s="57" t="str">
        <f>IF('persönliche Bestellung - Export'!$A12&lt;&gt;"",'persönliche Bestellung - Export'!$A12,"")</f>
        <v/>
      </c>
      <c r="E17" s="1" t="str">
        <f>IF('persönliche Bestellung - Export'!$C12&lt;&gt;"",'persönliche Bestellung - Export'!$C12,"")</f>
        <v/>
      </c>
      <c r="F17" s="1" t="str">
        <f t="shared" si="15"/>
        <v/>
      </c>
      <c r="G17" s="1" t="str">
        <f t="shared" si="16"/>
        <v/>
      </c>
      <c r="H17" s="1" t="str">
        <f t="shared" si="17"/>
        <v/>
      </c>
      <c r="I17" s="1" t="str">
        <f t="shared" si="18"/>
        <v/>
      </c>
      <c r="J17" s="1" t="str">
        <f t="shared" si="19"/>
        <v/>
      </c>
      <c r="K17" s="1" t="str">
        <f t="shared" si="20"/>
        <v/>
      </c>
      <c r="L17" s="1" t="str">
        <f t="shared" si="21"/>
        <v/>
      </c>
      <c r="M17" s="1" t="str">
        <f t="shared" si="22"/>
        <v/>
      </c>
      <c r="N17" s="1" t="str">
        <f t="shared" si="23"/>
        <v/>
      </c>
      <c r="O17" s="1" t="str">
        <f t="shared" si="24"/>
        <v/>
      </c>
      <c r="P17" s="1" t="str">
        <f t="shared" si="25"/>
        <v/>
      </c>
      <c r="Q17" s="1" t="str">
        <f t="shared" si="26"/>
        <v/>
      </c>
      <c r="R17" s="1">
        <f t="shared" si="14"/>
        <v>0</v>
      </c>
      <c r="S17" s="1">
        <f t="shared" si="14"/>
        <v>0</v>
      </c>
      <c r="T17" s="10">
        <f t="shared" si="14"/>
        <v>0</v>
      </c>
      <c r="U17" s="11"/>
      <c r="V17" s="5"/>
      <c r="W17" s="5"/>
      <c r="X17" s="8"/>
      <c r="Y17" s="7"/>
      <c r="Z17" s="5"/>
      <c r="AA17" s="5"/>
      <c r="AB17" s="8"/>
      <c r="AC17" s="7"/>
      <c r="AD17" s="5"/>
      <c r="AE17" s="5"/>
      <c r="AF17" s="8"/>
    </row>
    <row r="18" spans="1:32">
      <c r="A18" s="1" t="str">
        <f>IF('persönliche Bestellung - Export'!$D13="Mann","x","")</f>
        <v/>
      </c>
      <c r="B18" s="1" t="str">
        <f>IF('persönliche Bestellung - Export'!$D13="Frau","x","")</f>
        <v/>
      </c>
      <c r="C18" s="57" t="str">
        <f>IF('persönliche Bestellung - Export'!$B13&lt;&gt;"",'persönliche Bestellung - Export'!$B13,"")</f>
        <v/>
      </c>
      <c r="D18" s="57" t="str">
        <f>IF('persönliche Bestellung - Export'!$A13&lt;&gt;"",'persönliche Bestellung - Export'!$A13,"")</f>
        <v/>
      </c>
      <c r="E18" s="1" t="str">
        <f>IF('persönliche Bestellung - Export'!$C13&lt;&gt;"",'persönliche Bestellung - Export'!$C13,"")</f>
        <v/>
      </c>
      <c r="F18" s="1" t="str">
        <f t="shared" si="15"/>
        <v/>
      </c>
      <c r="G18" s="1" t="str">
        <f t="shared" si="16"/>
        <v/>
      </c>
      <c r="H18" s="1" t="str">
        <f t="shared" si="17"/>
        <v/>
      </c>
      <c r="I18" s="1" t="str">
        <f t="shared" si="18"/>
        <v/>
      </c>
      <c r="J18" s="1" t="str">
        <f t="shared" si="19"/>
        <v/>
      </c>
      <c r="K18" s="1" t="str">
        <f t="shared" si="20"/>
        <v/>
      </c>
      <c r="L18" s="1" t="str">
        <f t="shared" si="21"/>
        <v/>
      </c>
      <c r="M18" s="1" t="str">
        <f t="shared" si="22"/>
        <v/>
      </c>
      <c r="N18" s="1" t="str">
        <f t="shared" si="23"/>
        <v/>
      </c>
      <c r="O18" s="1" t="str">
        <f t="shared" si="24"/>
        <v/>
      </c>
      <c r="P18" s="1" t="str">
        <f t="shared" si="25"/>
        <v/>
      </c>
      <c r="Q18" s="1" t="str">
        <f t="shared" si="26"/>
        <v/>
      </c>
      <c r="R18" s="1">
        <f t="shared" si="14"/>
        <v>0</v>
      </c>
      <c r="S18" s="1">
        <f t="shared" si="14"/>
        <v>0</v>
      </c>
      <c r="T18" s="10">
        <f t="shared" si="14"/>
        <v>0</v>
      </c>
      <c r="U18" s="11"/>
      <c r="V18" s="5"/>
      <c r="W18" s="5"/>
      <c r="X18" s="8"/>
      <c r="Y18" s="7"/>
      <c r="Z18" s="5"/>
      <c r="AA18" s="5"/>
      <c r="AB18" s="8"/>
      <c r="AC18" s="7"/>
      <c r="AD18" s="5"/>
      <c r="AE18" s="5"/>
      <c r="AF18" s="8"/>
    </row>
    <row r="19" spans="1:32">
      <c r="A19" s="1" t="str">
        <f>IF('persönliche Bestellung - Export'!$D14="Mann","x","")</f>
        <v/>
      </c>
      <c r="B19" s="1" t="str">
        <f>IF('persönliche Bestellung - Export'!$D14="Frau","x","")</f>
        <v/>
      </c>
      <c r="C19" s="57" t="str">
        <f>IF('persönliche Bestellung - Export'!$B14&lt;&gt;"",'persönliche Bestellung - Export'!$B14,"")</f>
        <v/>
      </c>
      <c r="D19" s="57" t="str">
        <f>IF('persönliche Bestellung - Export'!$A14&lt;&gt;"",'persönliche Bestellung - Export'!$A14,"")</f>
        <v/>
      </c>
      <c r="E19" s="1" t="str">
        <f>IF('persönliche Bestellung - Export'!$C14&lt;&gt;"",'persönliche Bestellung - Export'!$C14,"")</f>
        <v/>
      </c>
      <c r="F19" s="1" t="str">
        <f t="shared" si="15"/>
        <v/>
      </c>
      <c r="G19" s="1" t="str">
        <f t="shared" si="16"/>
        <v/>
      </c>
      <c r="H19" s="1" t="str">
        <f t="shared" si="17"/>
        <v/>
      </c>
      <c r="I19" s="1" t="str">
        <f t="shared" si="18"/>
        <v/>
      </c>
      <c r="J19" s="1" t="str">
        <f t="shared" si="19"/>
        <v/>
      </c>
      <c r="K19" s="1" t="str">
        <f t="shared" si="20"/>
        <v/>
      </c>
      <c r="L19" s="1" t="str">
        <f t="shared" si="21"/>
        <v/>
      </c>
      <c r="M19" s="1" t="str">
        <f t="shared" si="22"/>
        <v/>
      </c>
      <c r="N19" s="1" t="str">
        <f t="shared" si="23"/>
        <v/>
      </c>
      <c r="O19" s="1" t="str">
        <f t="shared" si="24"/>
        <v/>
      </c>
      <c r="P19" s="1" t="str">
        <f t="shared" si="25"/>
        <v/>
      </c>
      <c r="Q19" s="1" t="str">
        <f t="shared" si="26"/>
        <v/>
      </c>
      <c r="R19" s="1">
        <f t="shared" si="14"/>
        <v>0</v>
      </c>
      <c r="S19" s="1">
        <f t="shared" si="14"/>
        <v>0</v>
      </c>
      <c r="T19" s="10">
        <f t="shared" si="14"/>
        <v>0</v>
      </c>
      <c r="U19" s="11"/>
      <c r="V19" s="5"/>
      <c r="W19" s="5"/>
      <c r="X19" s="8"/>
      <c r="Y19" s="7"/>
      <c r="Z19" s="5"/>
      <c r="AA19" s="5"/>
      <c r="AB19" s="8"/>
      <c r="AC19" s="7"/>
      <c r="AD19" s="5"/>
      <c r="AE19" s="5"/>
      <c r="AF19" s="8"/>
    </row>
    <row r="20" spans="1:32">
      <c r="A20" s="1" t="str">
        <f>IF('persönliche Bestellung - Export'!$D15="Mann","x","")</f>
        <v/>
      </c>
      <c r="B20" s="1" t="str">
        <f>IF('persönliche Bestellung - Export'!$D15="Frau","x","")</f>
        <v/>
      </c>
      <c r="C20" s="57" t="str">
        <f>IF('persönliche Bestellung - Export'!$B15&lt;&gt;"",'persönliche Bestellung - Export'!$B15,"")</f>
        <v/>
      </c>
      <c r="D20" s="57" t="str">
        <f>IF('persönliche Bestellung - Export'!$A15&lt;&gt;"",'persönliche Bestellung - Export'!$A15,"")</f>
        <v/>
      </c>
      <c r="E20" s="1" t="str">
        <f>IF('persönliche Bestellung - Export'!$C15&lt;&gt;"",'persönliche Bestellung - Export'!$C15,"")</f>
        <v/>
      </c>
      <c r="F20" s="1" t="str">
        <f t="shared" si="15"/>
        <v/>
      </c>
      <c r="G20" s="1" t="str">
        <f t="shared" si="16"/>
        <v/>
      </c>
      <c r="H20" s="1" t="str">
        <f t="shared" si="17"/>
        <v/>
      </c>
      <c r="I20" s="1" t="str">
        <f t="shared" si="18"/>
        <v/>
      </c>
      <c r="J20" s="1" t="str">
        <f t="shared" si="19"/>
        <v/>
      </c>
      <c r="K20" s="1" t="str">
        <f t="shared" si="20"/>
        <v/>
      </c>
      <c r="L20" s="1" t="str">
        <f t="shared" si="21"/>
        <v/>
      </c>
      <c r="M20" s="1" t="str">
        <f t="shared" si="22"/>
        <v/>
      </c>
      <c r="N20" s="1" t="str">
        <f t="shared" si="23"/>
        <v/>
      </c>
      <c r="O20" s="1" t="str">
        <f t="shared" si="24"/>
        <v/>
      </c>
      <c r="P20" s="1" t="str">
        <f t="shared" si="25"/>
        <v/>
      </c>
      <c r="Q20" s="1" t="str">
        <f t="shared" si="26"/>
        <v/>
      </c>
      <c r="R20" s="1">
        <f t="shared" si="14"/>
        <v>0</v>
      </c>
      <c r="S20" s="1">
        <f t="shared" si="14"/>
        <v>0</v>
      </c>
      <c r="T20" s="10">
        <f t="shared" si="14"/>
        <v>0</v>
      </c>
      <c r="U20" s="11"/>
      <c r="V20" s="5"/>
      <c r="W20" s="5"/>
      <c r="X20" s="8"/>
      <c r="Y20" s="7"/>
      <c r="Z20" s="5"/>
      <c r="AA20" s="5"/>
      <c r="AB20" s="8"/>
      <c r="AC20" s="7"/>
      <c r="AD20" s="5"/>
      <c r="AE20" s="5"/>
      <c r="AF20" s="8"/>
    </row>
    <row r="21" spans="1:32">
      <c r="A21" s="1" t="str">
        <f>IF('persönliche Bestellung - Export'!$D16="Mann","x","")</f>
        <v/>
      </c>
      <c r="B21" s="1" t="str">
        <f>IF('persönliche Bestellung - Export'!$D16="Frau","x","")</f>
        <v/>
      </c>
      <c r="C21" s="57" t="str">
        <f>IF('persönliche Bestellung - Export'!$B16&lt;&gt;"",'persönliche Bestellung - Export'!$B16,"")</f>
        <v/>
      </c>
      <c r="D21" s="57" t="str">
        <f>IF('persönliche Bestellung - Export'!$A16&lt;&gt;"",'persönliche Bestellung - Export'!$A16,"")</f>
        <v/>
      </c>
      <c r="E21" s="1" t="str">
        <f>IF('persönliche Bestellung - Export'!$C16&lt;&gt;"",'persönliche Bestellung - Export'!$C16,"")</f>
        <v/>
      </c>
      <c r="F21" s="1" t="str">
        <f t="shared" si="15"/>
        <v/>
      </c>
      <c r="G21" s="1" t="str">
        <f t="shared" si="16"/>
        <v/>
      </c>
      <c r="H21" s="1" t="str">
        <f t="shared" si="17"/>
        <v/>
      </c>
      <c r="I21" s="1" t="str">
        <f t="shared" si="18"/>
        <v/>
      </c>
      <c r="J21" s="1" t="str">
        <f t="shared" si="19"/>
        <v/>
      </c>
      <c r="K21" s="1" t="str">
        <f t="shared" si="20"/>
        <v/>
      </c>
      <c r="L21" s="1" t="str">
        <f t="shared" si="21"/>
        <v/>
      </c>
      <c r="M21" s="1" t="str">
        <f t="shared" si="22"/>
        <v/>
      </c>
      <c r="N21" s="1" t="str">
        <f t="shared" si="23"/>
        <v/>
      </c>
      <c r="O21" s="1" t="str">
        <f t="shared" si="24"/>
        <v/>
      </c>
      <c r="P21" s="1" t="str">
        <f t="shared" si="25"/>
        <v/>
      </c>
      <c r="Q21" s="1" t="str">
        <f t="shared" si="26"/>
        <v/>
      </c>
      <c r="R21" s="1">
        <f t="shared" si="14"/>
        <v>0</v>
      </c>
      <c r="S21" s="1">
        <f t="shared" si="14"/>
        <v>0</v>
      </c>
      <c r="T21" s="10">
        <f t="shared" si="14"/>
        <v>0</v>
      </c>
      <c r="U21" s="11"/>
      <c r="V21" s="5"/>
      <c r="W21" s="5"/>
      <c r="X21" s="8"/>
      <c r="Y21" s="7"/>
      <c r="Z21" s="5"/>
      <c r="AA21" s="5"/>
      <c r="AB21" s="8"/>
      <c r="AC21" s="7"/>
      <c r="AD21" s="5"/>
      <c r="AE21" s="5"/>
      <c r="AF21" s="8"/>
    </row>
    <row r="22" spans="1:32">
      <c r="A22" s="1" t="str">
        <f>IF('persönliche Bestellung - Export'!$D17="Mann","x","")</f>
        <v/>
      </c>
      <c r="B22" s="1" t="str">
        <f>IF('persönliche Bestellung - Export'!$D17="Frau","x","")</f>
        <v/>
      </c>
      <c r="C22" s="57" t="str">
        <f>IF('persönliche Bestellung - Export'!$B17&lt;&gt;"",'persönliche Bestellung - Export'!$B17,"")</f>
        <v/>
      </c>
      <c r="D22" s="57" t="str">
        <f>IF('persönliche Bestellung - Export'!$A17&lt;&gt;"",'persönliche Bestellung - Export'!$A17,"")</f>
        <v/>
      </c>
      <c r="E22" s="1" t="str">
        <f>IF('persönliche Bestellung - Export'!$C17&lt;&gt;"",'persönliche Bestellung - Export'!$C17,"")</f>
        <v/>
      </c>
      <c r="F22" s="1" t="str">
        <f t="shared" si="15"/>
        <v/>
      </c>
      <c r="G22" s="1" t="str">
        <f t="shared" si="16"/>
        <v/>
      </c>
      <c r="H22" s="1" t="str">
        <f t="shared" si="17"/>
        <v/>
      </c>
      <c r="I22" s="1" t="str">
        <f t="shared" si="18"/>
        <v/>
      </c>
      <c r="J22" s="1" t="str">
        <f t="shared" si="19"/>
        <v/>
      </c>
      <c r="K22" s="1" t="str">
        <f t="shared" si="20"/>
        <v/>
      </c>
      <c r="L22" s="1" t="str">
        <f t="shared" si="21"/>
        <v/>
      </c>
      <c r="M22" s="1" t="str">
        <f t="shared" si="22"/>
        <v/>
      </c>
      <c r="N22" s="1" t="str">
        <f t="shared" si="23"/>
        <v/>
      </c>
      <c r="O22" s="1" t="str">
        <f t="shared" si="24"/>
        <v/>
      </c>
      <c r="P22" s="1" t="str">
        <f t="shared" si="25"/>
        <v/>
      </c>
      <c r="Q22" s="1" t="str">
        <f t="shared" si="26"/>
        <v/>
      </c>
      <c r="R22" s="1">
        <f t="shared" si="14"/>
        <v>0</v>
      </c>
      <c r="S22" s="1">
        <f t="shared" si="14"/>
        <v>0</v>
      </c>
      <c r="T22" s="10">
        <f t="shared" si="14"/>
        <v>0</v>
      </c>
      <c r="U22" s="11"/>
      <c r="V22" s="5"/>
      <c r="W22" s="5"/>
      <c r="X22" s="8"/>
      <c r="Y22" s="7"/>
      <c r="Z22" s="5"/>
      <c r="AA22" s="5"/>
      <c r="AB22" s="8"/>
      <c r="AC22" s="7"/>
      <c r="AD22" s="5"/>
      <c r="AE22" s="5"/>
      <c r="AF22" s="8"/>
    </row>
    <row r="23" spans="1:32">
      <c r="A23" s="1" t="str">
        <f>IF('persönliche Bestellung - Export'!$D18="Mann","x","")</f>
        <v/>
      </c>
      <c r="B23" s="1" t="str">
        <f>IF('persönliche Bestellung - Export'!$D18="Frau","x","")</f>
        <v/>
      </c>
      <c r="C23" s="57" t="str">
        <f>IF('persönliche Bestellung - Export'!$B18&lt;&gt;"",'persönliche Bestellung - Export'!$B18,"")</f>
        <v/>
      </c>
      <c r="D23" s="57" t="str">
        <f>IF('persönliche Bestellung - Export'!$A18&lt;&gt;"",'persönliche Bestellung - Export'!$A18,"")</f>
        <v/>
      </c>
      <c r="E23" s="1" t="str">
        <f>IF('persönliche Bestellung - Export'!$C18&lt;&gt;"",'persönliche Bestellung - Export'!$C18,"")</f>
        <v/>
      </c>
      <c r="F23" s="1" t="str">
        <f t="shared" si="15"/>
        <v/>
      </c>
      <c r="G23" s="1" t="str">
        <f t="shared" si="16"/>
        <v/>
      </c>
      <c r="H23" s="1" t="str">
        <f t="shared" si="17"/>
        <v/>
      </c>
      <c r="I23" s="1" t="str">
        <f t="shared" si="18"/>
        <v/>
      </c>
      <c r="J23" s="1" t="str">
        <f t="shared" si="19"/>
        <v/>
      </c>
      <c r="K23" s="1" t="str">
        <f t="shared" si="20"/>
        <v/>
      </c>
      <c r="L23" s="1" t="str">
        <f t="shared" si="21"/>
        <v/>
      </c>
      <c r="M23" s="1" t="str">
        <f t="shared" si="22"/>
        <v/>
      </c>
      <c r="N23" s="1" t="str">
        <f t="shared" si="23"/>
        <v/>
      </c>
      <c r="O23" s="1" t="str">
        <f t="shared" si="24"/>
        <v/>
      </c>
      <c r="P23" s="1" t="str">
        <f t="shared" si="25"/>
        <v/>
      </c>
      <c r="Q23" s="1" t="str">
        <f t="shared" si="26"/>
        <v/>
      </c>
      <c r="R23" s="1">
        <f t="shared" si="14"/>
        <v>0</v>
      </c>
      <c r="S23" s="1">
        <f t="shared" si="14"/>
        <v>0</v>
      </c>
      <c r="T23" s="10">
        <f t="shared" si="14"/>
        <v>0</v>
      </c>
      <c r="U23" s="11"/>
      <c r="V23" s="5"/>
      <c r="W23" s="5"/>
      <c r="X23" s="8"/>
      <c r="Y23" s="7"/>
      <c r="Z23" s="5"/>
      <c r="AA23" s="5"/>
      <c r="AB23" s="8"/>
      <c r="AC23" s="7"/>
      <c r="AD23" s="5"/>
      <c r="AE23" s="5"/>
      <c r="AF23" s="8"/>
    </row>
    <row r="24" spans="1:32">
      <c r="A24" s="1" t="str">
        <f>IF('persönliche Bestellung - Export'!$D19="Mann","x","")</f>
        <v/>
      </c>
      <c r="B24" s="1" t="str">
        <f>IF('persönliche Bestellung - Export'!$D19="Frau","x","")</f>
        <v/>
      </c>
      <c r="C24" s="57" t="str">
        <f>IF('persönliche Bestellung - Export'!$B19&lt;&gt;"",'persönliche Bestellung - Export'!$B19,"")</f>
        <v/>
      </c>
      <c r="D24" s="57" t="str">
        <f>IF('persönliche Bestellung - Export'!$A19&lt;&gt;"",'persönliche Bestellung - Export'!$A19,"")</f>
        <v/>
      </c>
      <c r="E24" s="1" t="str">
        <f>IF('persönliche Bestellung - Export'!$C19&lt;&gt;"",'persönliche Bestellung - Export'!$C19,"")</f>
        <v/>
      </c>
      <c r="F24" s="1" t="str">
        <f t="shared" si="15"/>
        <v/>
      </c>
      <c r="G24" s="1" t="str">
        <f t="shared" si="16"/>
        <v/>
      </c>
      <c r="H24" s="1" t="str">
        <f t="shared" si="17"/>
        <v/>
      </c>
      <c r="I24" s="1" t="str">
        <f t="shared" si="18"/>
        <v/>
      </c>
      <c r="J24" s="1" t="str">
        <f t="shared" si="19"/>
        <v/>
      </c>
      <c r="K24" s="1" t="str">
        <f t="shared" si="20"/>
        <v/>
      </c>
      <c r="L24" s="1" t="str">
        <f t="shared" si="21"/>
        <v/>
      </c>
      <c r="M24" s="1" t="str">
        <f t="shared" si="22"/>
        <v/>
      </c>
      <c r="N24" s="1" t="str">
        <f t="shared" si="23"/>
        <v/>
      </c>
      <c r="O24" s="1" t="str">
        <f t="shared" si="24"/>
        <v/>
      </c>
      <c r="P24" s="1" t="str">
        <f t="shared" si="25"/>
        <v/>
      </c>
      <c r="Q24" s="1" t="str">
        <f t="shared" si="26"/>
        <v/>
      </c>
      <c r="R24" s="1">
        <f t="shared" si="14"/>
        <v>0</v>
      </c>
      <c r="S24" s="1">
        <f t="shared" si="14"/>
        <v>0</v>
      </c>
      <c r="T24" s="10">
        <f t="shared" si="14"/>
        <v>0</v>
      </c>
      <c r="U24" s="11"/>
      <c r="V24" s="5"/>
      <c r="W24" s="5"/>
      <c r="X24" s="8"/>
      <c r="Y24" s="7"/>
      <c r="Z24" s="5"/>
      <c r="AA24" s="5"/>
      <c r="AB24" s="8"/>
      <c r="AC24" s="7"/>
      <c r="AD24" s="5"/>
      <c r="AE24" s="5"/>
      <c r="AF24" s="8"/>
    </row>
    <row r="25" spans="1:32">
      <c r="A25" s="1" t="str">
        <f>IF('persönliche Bestellung - Export'!$D20="Mann","x","")</f>
        <v/>
      </c>
      <c r="B25" s="1" t="str">
        <f>IF('persönliche Bestellung - Export'!$D20="Frau","x","")</f>
        <v/>
      </c>
      <c r="C25" s="57" t="str">
        <f>IF('persönliche Bestellung - Export'!$B20&lt;&gt;"",'persönliche Bestellung - Export'!$B20,"")</f>
        <v/>
      </c>
      <c r="D25" s="57" t="str">
        <f>IF('persönliche Bestellung - Export'!$A20&lt;&gt;"",'persönliche Bestellung - Export'!$A20,"")</f>
        <v/>
      </c>
      <c r="E25" s="1" t="str">
        <f>IF('persönliche Bestellung - Export'!$C20&lt;&gt;"",'persönliche Bestellung - Export'!$C20,"")</f>
        <v/>
      </c>
      <c r="F25" s="1" t="str">
        <f t="shared" si="15"/>
        <v/>
      </c>
      <c r="G25" s="1" t="str">
        <f t="shared" si="16"/>
        <v/>
      </c>
      <c r="H25" s="1" t="str">
        <f t="shared" si="17"/>
        <v/>
      </c>
      <c r="I25" s="1" t="str">
        <f t="shared" si="18"/>
        <v/>
      </c>
      <c r="J25" s="1" t="str">
        <f t="shared" si="19"/>
        <v/>
      </c>
      <c r="K25" s="1" t="str">
        <f t="shared" si="20"/>
        <v/>
      </c>
      <c r="L25" s="1" t="str">
        <f t="shared" si="21"/>
        <v/>
      </c>
      <c r="M25" s="1" t="str">
        <f t="shared" si="22"/>
        <v/>
      </c>
      <c r="N25" s="1" t="str">
        <f t="shared" si="23"/>
        <v/>
      </c>
      <c r="O25" s="1" t="str">
        <f t="shared" si="24"/>
        <v/>
      </c>
      <c r="P25" s="1" t="str">
        <f t="shared" si="25"/>
        <v/>
      </c>
      <c r="Q25" s="1" t="str">
        <f t="shared" si="26"/>
        <v/>
      </c>
      <c r="R25" s="1">
        <f t="shared" si="14"/>
        <v>0</v>
      </c>
      <c r="S25" s="1">
        <f t="shared" si="14"/>
        <v>0</v>
      </c>
      <c r="T25" s="10">
        <f t="shared" si="14"/>
        <v>0</v>
      </c>
      <c r="U25" s="11"/>
      <c r="V25" s="5"/>
      <c r="W25" s="5"/>
      <c r="X25" s="8"/>
      <c r="Y25" s="7"/>
      <c r="Z25" s="5"/>
      <c r="AA25" s="5"/>
      <c r="AB25" s="8"/>
      <c r="AC25" s="7"/>
      <c r="AD25" s="5"/>
      <c r="AE25" s="5"/>
      <c r="AF25" s="8"/>
    </row>
    <row r="26" spans="1:32">
      <c r="A26" s="1" t="str">
        <f>IF('persönliche Bestellung - Export'!$D21="Mann","x","")</f>
        <v/>
      </c>
      <c r="B26" s="1" t="str">
        <f>IF('persönliche Bestellung - Export'!$D21="Frau","x","")</f>
        <v/>
      </c>
      <c r="C26" s="57" t="str">
        <f>IF('persönliche Bestellung - Export'!$B21&lt;&gt;"",'persönliche Bestellung - Export'!$B21,"")</f>
        <v/>
      </c>
      <c r="D26" s="57" t="str">
        <f>IF('persönliche Bestellung - Export'!$A21&lt;&gt;"",'persönliche Bestellung - Export'!$A21,"")</f>
        <v/>
      </c>
      <c r="E26" s="1" t="str">
        <f>IF('persönliche Bestellung - Export'!$C21&lt;&gt;"",'persönliche Bestellung - Export'!$C21,"")</f>
        <v/>
      </c>
      <c r="F26" s="1" t="str">
        <f t="shared" si="15"/>
        <v/>
      </c>
      <c r="G26" s="1" t="str">
        <f t="shared" si="16"/>
        <v/>
      </c>
      <c r="H26" s="1" t="str">
        <f t="shared" si="17"/>
        <v/>
      </c>
      <c r="I26" s="1" t="str">
        <f t="shared" si="18"/>
        <v/>
      </c>
      <c r="J26" s="1" t="str">
        <f t="shared" si="19"/>
        <v/>
      </c>
      <c r="K26" s="1" t="str">
        <f t="shared" si="20"/>
        <v/>
      </c>
      <c r="L26" s="1" t="str">
        <f t="shared" si="21"/>
        <v/>
      </c>
      <c r="M26" s="1" t="str">
        <f t="shared" si="22"/>
        <v/>
      </c>
      <c r="N26" s="1" t="str">
        <f t="shared" si="23"/>
        <v/>
      </c>
      <c r="O26" s="1" t="str">
        <f t="shared" si="24"/>
        <v/>
      </c>
      <c r="P26" s="1" t="str">
        <f t="shared" si="25"/>
        <v/>
      </c>
      <c r="Q26" s="1" t="str">
        <f t="shared" si="26"/>
        <v/>
      </c>
      <c r="R26" s="1">
        <f t="shared" si="14"/>
        <v>0</v>
      </c>
      <c r="S26" s="1">
        <f t="shared" si="14"/>
        <v>0</v>
      </c>
      <c r="T26" s="10">
        <f t="shared" si="14"/>
        <v>0</v>
      </c>
      <c r="U26" s="11"/>
      <c r="V26" s="5"/>
      <c r="W26" s="5"/>
      <c r="X26" s="8"/>
      <c r="Y26" s="7"/>
      <c r="Z26" s="5"/>
      <c r="AA26" s="5"/>
      <c r="AB26" s="8"/>
      <c r="AC26" s="7"/>
      <c r="AD26" s="5"/>
      <c r="AE26" s="5"/>
      <c r="AF26" s="8"/>
    </row>
    <row r="27" spans="1:32">
      <c r="A27" s="1" t="str">
        <f>IF('persönliche Bestellung - Export'!$D22="Mann","x","")</f>
        <v/>
      </c>
      <c r="B27" s="1" t="str">
        <f>IF('persönliche Bestellung - Export'!$D22="Frau","x","")</f>
        <v/>
      </c>
      <c r="C27" s="57" t="str">
        <f>IF('persönliche Bestellung - Export'!$B22&lt;&gt;"",'persönliche Bestellung - Export'!$B22,"")</f>
        <v/>
      </c>
      <c r="D27" s="57" t="str">
        <f>IF('persönliche Bestellung - Export'!$A22&lt;&gt;"",'persönliche Bestellung - Export'!$A22,"")</f>
        <v/>
      </c>
      <c r="E27" s="1" t="str">
        <f>IF('persönliche Bestellung - Export'!$C22&lt;&gt;"",'persönliche Bestellung - Export'!$C22,"")</f>
        <v/>
      </c>
      <c r="F27" s="1" t="str">
        <f t="shared" si="15"/>
        <v/>
      </c>
      <c r="G27" s="1" t="str">
        <f t="shared" si="16"/>
        <v/>
      </c>
      <c r="H27" s="1" t="str">
        <f t="shared" si="17"/>
        <v/>
      </c>
      <c r="I27" s="1" t="str">
        <f t="shared" si="18"/>
        <v/>
      </c>
      <c r="J27" s="1" t="str">
        <f t="shared" si="19"/>
        <v/>
      </c>
      <c r="K27" s="1" t="str">
        <f t="shared" si="20"/>
        <v/>
      </c>
      <c r="L27" s="1" t="str">
        <f t="shared" si="21"/>
        <v/>
      </c>
      <c r="M27" s="1" t="str">
        <f t="shared" si="22"/>
        <v/>
      </c>
      <c r="N27" s="1" t="str">
        <f t="shared" si="23"/>
        <v/>
      </c>
      <c r="O27" s="1" t="str">
        <f t="shared" si="24"/>
        <v/>
      </c>
      <c r="P27" s="1" t="str">
        <f t="shared" si="25"/>
        <v/>
      </c>
      <c r="Q27" s="1" t="str">
        <f t="shared" si="26"/>
        <v/>
      </c>
      <c r="R27" s="1">
        <f t="shared" si="14"/>
        <v>0</v>
      </c>
      <c r="S27" s="1">
        <f t="shared" si="14"/>
        <v>0</v>
      </c>
      <c r="T27" s="10">
        <f t="shared" si="14"/>
        <v>0</v>
      </c>
      <c r="U27" s="11"/>
      <c r="V27" s="5"/>
      <c r="W27" s="5"/>
      <c r="X27" s="8"/>
      <c r="Y27" s="7"/>
      <c r="Z27" s="5"/>
      <c r="AA27" s="5"/>
      <c r="AB27" s="8"/>
      <c r="AC27" s="7"/>
      <c r="AD27" s="5"/>
      <c r="AE27" s="5"/>
      <c r="AF27" s="8"/>
    </row>
    <row r="28" spans="1:32">
      <c r="A28" s="1" t="str">
        <f>IF('persönliche Bestellung - Export'!$D23="Mann","x","")</f>
        <v/>
      </c>
      <c r="B28" s="1" t="str">
        <f>IF('persönliche Bestellung - Export'!$D23="Frau","x","")</f>
        <v/>
      </c>
      <c r="C28" s="57" t="str">
        <f>IF('persönliche Bestellung - Export'!$B23&lt;&gt;"",'persönliche Bestellung - Export'!$B23,"")</f>
        <v/>
      </c>
      <c r="D28" s="57" t="str">
        <f>IF('persönliche Bestellung - Export'!$A23&lt;&gt;"",'persönliche Bestellung - Export'!$A23,"")</f>
        <v/>
      </c>
      <c r="E28" s="1" t="str">
        <f>IF('persönliche Bestellung - Export'!$C23&lt;&gt;"",'persönliche Bestellung - Export'!$C23,"")</f>
        <v/>
      </c>
      <c r="F28" s="1" t="str">
        <f t="shared" si="15"/>
        <v/>
      </c>
      <c r="G28" s="1" t="str">
        <f t="shared" si="16"/>
        <v/>
      </c>
      <c r="H28" s="1" t="str">
        <f t="shared" si="17"/>
        <v/>
      </c>
      <c r="I28" s="1" t="str">
        <f t="shared" si="18"/>
        <v/>
      </c>
      <c r="J28" s="1" t="str">
        <f t="shared" si="19"/>
        <v/>
      </c>
      <c r="K28" s="1" t="str">
        <f t="shared" si="20"/>
        <v/>
      </c>
      <c r="L28" s="1" t="str">
        <f t="shared" si="21"/>
        <v/>
      </c>
      <c r="M28" s="1" t="str">
        <f t="shared" si="22"/>
        <v/>
      </c>
      <c r="N28" s="1" t="str">
        <f t="shared" si="23"/>
        <v/>
      </c>
      <c r="O28" s="1" t="str">
        <f t="shared" si="24"/>
        <v/>
      </c>
      <c r="P28" s="1" t="str">
        <f t="shared" si="25"/>
        <v/>
      </c>
      <c r="Q28" s="1" t="str">
        <f t="shared" si="26"/>
        <v/>
      </c>
      <c r="R28" s="1">
        <f t="shared" si="14"/>
        <v>0</v>
      </c>
      <c r="S28" s="1">
        <f t="shared" si="14"/>
        <v>0</v>
      </c>
      <c r="T28" s="10">
        <f t="shared" si="14"/>
        <v>0</v>
      </c>
      <c r="U28" s="11"/>
      <c r="V28" s="5"/>
      <c r="W28" s="5"/>
      <c r="X28" s="8"/>
      <c r="Y28" s="7"/>
      <c r="Z28" s="5"/>
      <c r="AA28" s="5"/>
      <c r="AB28" s="8"/>
      <c r="AC28" s="7"/>
      <c r="AD28" s="5"/>
      <c r="AE28" s="5"/>
      <c r="AF28" s="8"/>
    </row>
    <row r="29" spans="1:32">
      <c r="A29" s="1" t="str">
        <f>IF('persönliche Bestellung - Export'!$D24="Mann","x","")</f>
        <v/>
      </c>
      <c r="B29" s="1" t="str">
        <f>IF('persönliche Bestellung - Export'!$D24="Frau","x","")</f>
        <v/>
      </c>
      <c r="C29" s="57" t="str">
        <f>IF('persönliche Bestellung - Export'!$B24&lt;&gt;"",'persönliche Bestellung - Export'!$B24,"")</f>
        <v/>
      </c>
      <c r="D29" s="57" t="str">
        <f>IF('persönliche Bestellung - Export'!$A24&lt;&gt;"",'persönliche Bestellung - Export'!$A24,"")</f>
        <v/>
      </c>
      <c r="E29" s="1" t="str">
        <f>IF('persönliche Bestellung - Export'!$C24&lt;&gt;"",'persönliche Bestellung - Export'!$C24,"")</f>
        <v/>
      </c>
      <c r="F29" s="1" t="str">
        <f t="shared" si="15"/>
        <v/>
      </c>
      <c r="G29" s="1" t="str">
        <f t="shared" si="16"/>
        <v/>
      </c>
      <c r="H29" s="1" t="str">
        <f t="shared" si="17"/>
        <v/>
      </c>
      <c r="I29" s="1" t="str">
        <f t="shared" si="18"/>
        <v/>
      </c>
      <c r="J29" s="1" t="str">
        <f t="shared" si="19"/>
        <v/>
      </c>
      <c r="K29" s="1" t="str">
        <f t="shared" si="20"/>
        <v/>
      </c>
      <c r="L29" s="1" t="str">
        <f t="shared" si="21"/>
        <v/>
      </c>
      <c r="M29" s="1" t="str">
        <f t="shared" si="22"/>
        <v/>
      </c>
      <c r="N29" s="1" t="str">
        <f t="shared" si="23"/>
        <v/>
      </c>
      <c r="O29" s="1" t="str">
        <f t="shared" si="24"/>
        <v/>
      </c>
      <c r="P29" s="1" t="str">
        <f t="shared" si="25"/>
        <v/>
      </c>
      <c r="Q29" s="1" t="str">
        <f t="shared" si="26"/>
        <v/>
      </c>
      <c r="R29" s="1">
        <f t="shared" ref="R29:T48" si="27">SUMPRODUCT((($U29:$AF29)="x")*($U$4:$AF$4=R$7))</f>
        <v>0</v>
      </c>
      <c r="S29" s="1">
        <f t="shared" si="27"/>
        <v>0</v>
      </c>
      <c r="T29" s="10">
        <f t="shared" si="27"/>
        <v>0</v>
      </c>
      <c r="U29" s="11"/>
      <c r="V29" s="5"/>
      <c r="W29" s="5"/>
      <c r="X29" s="8"/>
      <c r="Y29" s="7"/>
      <c r="Z29" s="5"/>
      <c r="AA29" s="5"/>
      <c r="AB29" s="8"/>
      <c r="AC29" s="7"/>
      <c r="AD29" s="5"/>
      <c r="AE29" s="5"/>
      <c r="AF29" s="8"/>
    </row>
    <row r="30" spans="1:32">
      <c r="A30" s="1" t="str">
        <f>IF('persönliche Bestellung - Export'!$D25="Mann","x","")</f>
        <v/>
      </c>
      <c r="B30" s="1" t="str">
        <f>IF('persönliche Bestellung - Export'!$D25="Frau","x","")</f>
        <v/>
      </c>
      <c r="C30" s="57" t="str">
        <f>IF('persönliche Bestellung - Export'!$B25&lt;&gt;"",'persönliche Bestellung - Export'!$B25,"")</f>
        <v/>
      </c>
      <c r="D30" s="57" t="str">
        <f>IF('persönliche Bestellung - Export'!$A25&lt;&gt;"",'persönliche Bestellung - Export'!$A25,"")</f>
        <v/>
      </c>
      <c r="E30" s="1" t="str">
        <f>IF('persönliche Bestellung - Export'!$C25&lt;&gt;"",'persönliche Bestellung - Export'!$C25,"")</f>
        <v/>
      </c>
      <c r="F30" s="1" t="str">
        <f t="shared" si="15"/>
        <v/>
      </c>
      <c r="G30" s="1" t="str">
        <f t="shared" si="16"/>
        <v/>
      </c>
      <c r="H30" s="1" t="str">
        <f t="shared" si="17"/>
        <v/>
      </c>
      <c r="I30" s="1" t="str">
        <f t="shared" si="18"/>
        <v/>
      </c>
      <c r="J30" s="1" t="str">
        <f t="shared" si="19"/>
        <v/>
      </c>
      <c r="K30" s="1" t="str">
        <f t="shared" si="20"/>
        <v/>
      </c>
      <c r="L30" s="1" t="str">
        <f t="shared" si="21"/>
        <v/>
      </c>
      <c r="M30" s="1" t="str">
        <f t="shared" si="22"/>
        <v/>
      </c>
      <c r="N30" s="1" t="str">
        <f t="shared" si="23"/>
        <v/>
      </c>
      <c r="O30" s="1" t="str">
        <f t="shared" si="24"/>
        <v/>
      </c>
      <c r="P30" s="1" t="str">
        <f t="shared" si="25"/>
        <v/>
      </c>
      <c r="Q30" s="1" t="str">
        <f t="shared" si="26"/>
        <v/>
      </c>
      <c r="R30" s="1">
        <f t="shared" si="27"/>
        <v>0</v>
      </c>
      <c r="S30" s="1">
        <f t="shared" si="27"/>
        <v>0</v>
      </c>
      <c r="T30" s="10">
        <f t="shared" si="27"/>
        <v>0</v>
      </c>
      <c r="U30" s="11"/>
      <c r="V30" s="5"/>
      <c r="W30" s="5"/>
      <c r="X30" s="8"/>
      <c r="Y30" s="7"/>
      <c r="Z30" s="5"/>
      <c r="AA30" s="5"/>
      <c r="AB30" s="8"/>
      <c r="AC30" s="7"/>
      <c r="AD30" s="5"/>
      <c r="AE30" s="5"/>
      <c r="AF30" s="8"/>
    </row>
    <row r="31" spans="1:32">
      <c r="A31" s="1" t="str">
        <f>IF('persönliche Bestellung - Export'!$D26="Mann","x","")</f>
        <v/>
      </c>
      <c r="B31" s="1" t="str">
        <f>IF('persönliche Bestellung - Export'!$D26="Frau","x","")</f>
        <v/>
      </c>
      <c r="C31" s="57" t="str">
        <f>IF('persönliche Bestellung - Export'!$B26&lt;&gt;"",'persönliche Bestellung - Export'!$B26,"")</f>
        <v/>
      </c>
      <c r="D31" s="57" t="str">
        <f>IF('persönliche Bestellung - Export'!$A26&lt;&gt;"",'persönliche Bestellung - Export'!$A26,"")</f>
        <v/>
      </c>
      <c r="E31" s="1" t="str">
        <f>IF('persönliche Bestellung - Export'!$C26&lt;&gt;"",'persönliche Bestellung - Export'!$C26,"")</f>
        <v/>
      </c>
      <c r="F31" s="1" t="str">
        <f t="shared" si="15"/>
        <v/>
      </c>
      <c r="G31" s="1" t="str">
        <f t="shared" si="16"/>
        <v/>
      </c>
      <c r="H31" s="1" t="str">
        <f t="shared" si="17"/>
        <v/>
      </c>
      <c r="I31" s="1" t="str">
        <f t="shared" si="18"/>
        <v/>
      </c>
      <c r="J31" s="1" t="str">
        <f t="shared" si="19"/>
        <v/>
      </c>
      <c r="K31" s="1" t="str">
        <f t="shared" si="20"/>
        <v/>
      </c>
      <c r="L31" s="1" t="str">
        <f t="shared" si="21"/>
        <v/>
      </c>
      <c r="M31" s="1" t="str">
        <f t="shared" si="22"/>
        <v/>
      </c>
      <c r="N31" s="1" t="str">
        <f t="shared" si="23"/>
        <v/>
      </c>
      <c r="O31" s="1" t="str">
        <f t="shared" si="24"/>
        <v/>
      </c>
      <c r="P31" s="1" t="str">
        <f t="shared" si="25"/>
        <v/>
      </c>
      <c r="Q31" s="1" t="str">
        <f t="shared" si="26"/>
        <v/>
      </c>
      <c r="R31" s="1">
        <f t="shared" si="27"/>
        <v>0</v>
      </c>
      <c r="S31" s="1">
        <f t="shared" si="27"/>
        <v>0</v>
      </c>
      <c r="T31" s="10">
        <f t="shared" si="27"/>
        <v>0</v>
      </c>
      <c r="U31" s="11"/>
      <c r="V31" s="5"/>
      <c r="W31" s="5"/>
      <c r="X31" s="8"/>
      <c r="Y31" s="7"/>
      <c r="Z31" s="5"/>
      <c r="AA31" s="5"/>
      <c r="AB31" s="8"/>
      <c r="AC31" s="7"/>
      <c r="AD31" s="5"/>
      <c r="AE31" s="5"/>
      <c r="AF31" s="8"/>
    </row>
    <row r="32" spans="1:32">
      <c r="A32" s="1" t="str">
        <f>IF('persönliche Bestellung - Export'!$D27="Mann","x","")</f>
        <v/>
      </c>
      <c r="B32" s="1" t="str">
        <f>IF('persönliche Bestellung - Export'!$D27="Frau","x","")</f>
        <v/>
      </c>
      <c r="C32" s="57" t="str">
        <f>IF('persönliche Bestellung - Export'!$B27&lt;&gt;"",'persönliche Bestellung - Export'!$B27,"")</f>
        <v/>
      </c>
      <c r="D32" s="57" t="str">
        <f>IF('persönliche Bestellung - Export'!$A27&lt;&gt;"",'persönliche Bestellung - Export'!$A27,"")</f>
        <v/>
      </c>
      <c r="E32" s="1" t="str">
        <f>IF('persönliche Bestellung - Export'!$C27&lt;&gt;"",'persönliche Bestellung - Export'!$C27,"")</f>
        <v/>
      </c>
      <c r="F32" s="1" t="str">
        <f t="shared" si="15"/>
        <v/>
      </c>
      <c r="G32" s="1" t="str">
        <f t="shared" si="16"/>
        <v/>
      </c>
      <c r="H32" s="1" t="str">
        <f t="shared" si="17"/>
        <v/>
      </c>
      <c r="I32" s="1" t="str">
        <f t="shared" si="18"/>
        <v/>
      </c>
      <c r="J32" s="1" t="str">
        <f t="shared" si="19"/>
        <v/>
      </c>
      <c r="K32" s="1" t="str">
        <f t="shared" si="20"/>
        <v/>
      </c>
      <c r="L32" s="1" t="str">
        <f t="shared" si="21"/>
        <v/>
      </c>
      <c r="M32" s="1" t="str">
        <f t="shared" si="22"/>
        <v/>
      </c>
      <c r="N32" s="1" t="str">
        <f t="shared" si="23"/>
        <v/>
      </c>
      <c r="O32" s="1" t="str">
        <f t="shared" si="24"/>
        <v/>
      </c>
      <c r="P32" s="1" t="str">
        <f t="shared" si="25"/>
        <v/>
      </c>
      <c r="Q32" s="1" t="str">
        <f t="shared" si="26"/>
        <v/>
      </c>
      <c r="R32" s="1">
        <f t="shared" si="27"/>
        <v>0</v>
      </c>
      <c r="S32" s="1">
        <f t="shared" si="27"/>
        <v>0</v>
      </c>
      <c r="T32" s="10">
        <f t="shared" si="27"/>
        <v>0</v>
      </c>
      <c r="U32" s="11"/>
      <c r="V32" s="5"/>
      <c r="W32" s="5"/>
      <c r="X32" s="8"/>
      <c r="Y32" s="7"/>
      <c r="Z32" s="5"/>
      <c r="AA32" s="5"/>
      <c r="AB32" s="8"/>
      <c r="AC32" s="7"/>
      <c r="AD32" s="5"/>
      <c r="AE32" s="5"/>
      <c r="AF32" s="8"/>
    </row>
    <row r="33" spans="1:32">
      <c r="A33" s="1" t="str">
        <f>IF('persönliche Bestellung - Export'!$D28="Mann","x","")</f>
        <v/>
      </c>
      <c r="B33" s="1" t="str">
        <f>IF('persönliche Bestellung - Export'!$D28="Frau","x","")</f>
        <v/>
      </c>
      <c r="C33" s="57" t="str">
        <f>IF('persönliche Bestellung - Export'!$B28&lt;&gt;"",'persönliche Bestellung - Export'!$B28,"")</f>
        <v/>
      </c>
      <c r="D33" s="57" t="str">
        <f>IF('persönliche Bestellung - Export'!$A28&lt;&gt;"",'persönliche Bestellung - Export'!$A28,"")</f>
        <v/>
      </c>
      <c r="E33" s="1" t="str">
        <f>IF('persönliche Bestellung - Export'!$C28&lt;&gt;"",'persönliche Bestellung - Export'!$C28,"")</f>
        <v/>
      </c>
      <c r="F33" s="1" t="str">
        <f t="shared" si="15"/>
        <v/>
      </c>
      <c r="G33" s="1" t="str">
        <f t="shared" si="16"/>
        <v/>
      </c>
      <c r="H33" s="1" t="str">
        <f t="shared" si="17"/>
        <v/>
      </c>
      <c r="I33" s="1" t="str">
        <f t="shared" si="18"/>
        <v/>
      </c>
      <c r="J33" s="1" t="str">
        <f t="shared" si="19"/>
        <v/>
      </c>
      <c r="K33" s="1" t="str">
        <f t="shared" si="20"/>
        <v/>
      </c>
      <c r="L33" s="1" t="str">
        <f t="shared" si="21"/>
        <v/>
      </c>
      <c r="M33" s="1" t="str">
        <f t="shared" si="22"/>
        <v/>
      </c>
      <c r="N33" s="1" t="str">
        <f t="shared" si="23"/>
        <v/>
      </c>
      <c r="O33" s="1" t="str">
        <f t="shared" si="24"/>
        <v/>
      </c>
      <c r="P33" s="1" t="str">
        <f t="shared" si="25"/>
        <v/>
      </c>
      <c r="Q33" s="1" t="str">
        <f t="shared" si="26"/>
        <v/>
      </c>
      <c r="R33" s="1">
        <f t="shared" si="27"/>
        <v>0</v>
      </c>
      <c r="S33" s="1">
        <f t="shared" si="27"/>
        <v>0</v>
      </c>
      <c r="T33" s="10">
        <f t="shared" si="27"/>
        <v>0</v>
      </c>
      <c r="U33" s="11"/>
      <c r="V33" s="5"/>
      <c r="W33" s="5"/>
      <c r="X33" s="8"/>
      <c r="Y33" s="7"/>
      <c r="Z33" s="5"/>
      <c r="AA33" s="5"/>
      <c r="AB33" s="8"/>
      <c r="AC33" s="7"/>
      <c r="AD33" s="5"/>
      <c r="AE33" s="5"/>
      <c r="AF33" s="8"/>
    </row>
    <row r="34" spans="1:32">
      <c r="A34" s="1" t="str">
        <f>IF('persönliche Bestellung - Export'!$D29="Mann","x","")</f>
        <v/>
      </c>
      <c r="B34" s="1" t="str">
        <f>IF('persönliche Bestellung - Export'!$D29="Frau","x","")</f>
        <v/>
      </c>
      <c r="C34" s="57" t="str">
        <f>IF('persönliche Bestellung - Export'!$B29&lt;&gt;"",'persönliche Bestellung - Export'!$B29,"")</f>
        <v/>
      </c>
      <c r="D34" s="57" t="str">
        <f>IF('persönliche Bestellung - Export'!$A29&lt;&gt;"",'persönliche Bestellung - Export'!$A29,"")</f>
        <v/>
      </c>
      <c r="E34" s="1" t="str">
        <f>IF('persönliche Bestellung - Export'!$C29&lt;&gt;"",'persönliche Bestellung - Export'!$C29,"")</f>
        <v/>
      </c>
      <c r="F34" s="1" t="str">
        <f t="shared" si="15"/>
        <v/>
      </c>
      <c r="G34" s="1" t="str">
        <f t="shared" si="16"/>
        <v/>
      </c>
      <c r="H34" s="1" t="str">
        <f t="shared" si="17"/>
        <v/>
      </c>
      <c r="I34" s="1" t="str">
        <f t="shared" si="18"/>
        <v/>
      </c>
      <c r="J34" s="1" t="str">
        <f t="shared" si="19"/>
        <v/>
      </c>
      <c r="K34" s="1" t="str">
        <f t="shared" si="20"/>
        <v/>
      </c>
      <c r="L34" s="1" t="str">
        <f t="shared" si="21"/>
        <v/>
      </c>
      <c r="M34" s="1" t="str">
        <f t="shared" si="22"/>
        <v/>
      </c>
      <c r="N34" s="1" t="str">
        <f t="shared" si="23"/>
        <v/>
      </c>
      <c r="O34" s="1" t="str">
        <f t="shared" si="24"/>
        <v/>
      </c>
      <c r="P34" s="1" t="str">
        <f t="shared" si="25"/>
        <v/>
      </c>
      <c r="Q34" s="1" t="str">
        <f t="shared" si="26"/>
        <v/>
      </c>
      <c r="R34" s="1">
        <f t="shared" si="27"/>
        <v>0</v>
      </c>
      <c r="S34" s="1">
        <f t="shared" si="27"/>
        <v>0</v>
      </c>
      <c r="T34" s="10">
        <f t="shared" si="27"/>
        <v>0</v>
      </c>
      <c r="U34" s="11"/>
      <c r="V34" s="5"/>
      <c r="W34" s="5"/>
      <c r="X34" s="8"/>
      <c r="Y34" s="7"/>
      <c r="Z34" s="5"/>
      <c r="AA34" s="5"/>
      <c r="AB34" s="8"/>
      <c r="AC34" s="7"/>
      <c r="AD34" s="5"/>
      <c r="AE34" s="5"/>
      <c r="AF34" s="8"/>
    </row>
    <row r="35" spans="1:32">
      <c r="A35" s="1" t="str">
        <f>IF('persönliche Bestellung - Export'!$D30="Mann","x","")</f>
        <v/>
      </c>
      <c r="B35" s="1" t="str">
        <f>IF('persönliche Bestellung - Export'!$D30="Frau","x","")</f>
        <v/>
      </c>
      <c r="C35" s="57" t="str">
        <f>IF('persönliche Bestellung - Export'!$B30&lt;&gt;"",'persönliche Bestellung - Export'!$B30,"")</f>
        <v/>
      </c>
      <c r="D35" s="57" t="str">
        <f>IF('persönliche Bestellung - Export'!$A30&lt;&gt;"",'persönliche Bestellung - Export'!$A30,"")</f>
        <v/>
      </c>
      <c r="E35" s="1" t="str">
        <f>IF('persönliche Bestellung - Export'!$C30&lt;&gt;"",'persönliche Bestellung - Export'!$C30,"")</f>
        <v/>
      </c>
      <c r="F35" s="1" t="str">
        <f t="shared" si="15"/>
        <v/>
      </c>
      <c r="G35" s="1" t="str">
        <f t="shared" si="16"/>
        <v/>
      </c>
      <c r="H35" s="1" t="str">
        <f t="shared" si="17"/>
        <v/>
      </c>
      <c r="I35" s="1" t="str">
        <f t="shared" si="18"/>
        <v/>
      </c>
      <c r="J35" s="1" t="str">
        <f t="shared" si="19"/>
        <v/>
      </c>
      <c r="K35" s="1" t="str">
        <f t="shared" si="20"/>
        <v/>
      </c>
      <c r="L35" s="1" t="str">
        <f t="shared" si="21"/>
        <v/>
      </c>
      <c r="M35" s="1" t="str">
        <f t="shared" si="22"/>
        <v/>
      </c>
      <c r="N35" s="1" t="str">
        <f t="shared" si="23"/>
        <v/>
      </c>
      <c r="O35" s="1" t="str">
        <f t="shared" si="24"/>
        <v/>
      </c>
      <c r="P35" s="1" t="str">
        <f t="shared" si="25"/>
        <v/>
      </c>
      <c r="Q35" s="1" t="str">
        <f t="shared" si="26"/>
        <v/>
      </c>
      <c r="R35" s="1">
        <f t="shared" si="27"/>
        <v>0</v>
      </c>
      <c r="S35" s="1">
        <f t="shared" si="27"/>
        <v>0</v>
      </c>
      <c r="T35" s="10">
        <f t="shared" si="27"/>
        <v>0</v>
      </c>
      <c r="U35" s="11"/>
      <c r="V35" s="5"/>
      <c r="W35" s="5"/>
      <c r="X35" s="8"/>
      <c r="Y35" s="7"/>
      <c r="Z35" s="5"/>
      <c r="AA35" s="5"/>
      <c r="AB35" s="8"/>
      <c r="AC35" s="7"/>
      <c r="AD35" s="5"/>
      <c r="AE35" s="5"/>
      <c r="AF35" s="8"/>
    </row>
    <row r="36" spans="1:32">
      <c r="A36" s="1" t="str">
        <f>IF('persönliche Bestellung - Export'!$D31="Mann","x","")</f>
        <v/>
      </c>
      <c r="B36" s="1" t="str">
        <f>IF('persönliche Bestellung - Export'!$D31="Frau","x","")</f>
        <v/>
      </c>
      <c r="C36" s="57" t="str">
        <f>IF('persönliche Bestellung - Export'!$B31&lt;&gt;"",'persönliche Bestellung - Export'!$B31,"")</f>
        <v/>
      </c>
      <c r="D36" s="57" t="str">
        <f>IF('persönliche Bestellung - Export'!$A31&lt;&gt;"",'persönliche Bestellung - Export'!$A31,"")</f>
        <v/>
      </c>
      <c r="E36" s="1" t="str">
        <f>IF('persönliche Bestellung - Export'!$C31&lt;&gt;"",'persönliche Bestellung - Export'!$C31,"")</f>
        <v/>
      </c>
      <c r="F36" s="1" t="str">
        <f t="shared" si="15"/>
        <v/>
      </c>
      <c r="G36" s="1" t="str">
        <f t="shared" si="16"/>
        <v/>
      </c>
      <c r="H36" s="1" t="str">
        <f t="shared" si="17"/>
        <v/>
      </c>
      <c r="I36" s="1" t="str">
        <f t="shared" si="18"/>
        <v/>
      </c>
      <c r="J36" s="1" t="str">
        <f t="shared" si="19"/>
        <v/>
      </c>
      <c r="K36" s="1" t="str">
        <f t="shared" si="20"/>
        <v/>
      </c>
      <c r="L36" s="1" t="str">
        <f t="shared" si="21"/>
        <v/>
      </c>
      <c r="M36" s="1" t="str">
        <f t="shared" si="22"/>
        <v/>
      </c>
      <c r="N36" s="1" t="str">
        <f t="shared" si="23"/>
        <v/>
      </c>
      <c r="O36" s="1" t="str">
        <f t="shared" si="24"/>
        <v/>
      </c>
      <c r="P36" s="1" t="str">
        <f t="shared" si="25"/>
        <v/>
      </c>
      <c r="Q36" s="1" t="str">
        <f t="shared" si="26"/>
        <v/>
      </c>
      <c r="R36" s="1">
        <f t="shared" si="27"/>
        <v>0</v>
      </c>
      <c r="S36" s="1">
        <f t="shared" si="27"/>
        <v>0</v>
      </c>
      <c r="T36" s="10">
        <f t="shared" si="27"/>
        <v>0</v>
      </c>
      <c r="U36" s="11"/>
      <c r="V36" s="5"/>
      <c r="W36" s="5"/>
      <c r="X36" s="8"/>
      <c r="Y36" s="7"/>
      <c r="Z36" s="5"/>
      <c r="AA36" s="5"/>
      <c r="AB36" s="8"/>
      <c r="AC36" s="7"/>
      <c r="AD36" s="5"/>
      <c r="AE36" s="5"/>
      <c r="AF36" s="8"/>
    </row>
    <row r="37" spans="1:32">
      <c r="A37" s="1" t="str">
        <f>IF('persönliche Bestellung - Export'!$D32="Mann","x","")</f>
        <v/>
      </c>
      <c r="B37" s="1" t="str">
        <f>IF('persönliche Bestellung - Export'!$D32="Frau","x","")</f>
        <v/>
      </c>
      <c r="C37" s="57" t="str">
        <f>IF('persönliche Bestellung - Export'!$B32&lt;&gt;"",'persönliche Bestellung - Export'!$B32,"")</f>
        <v/>
      </c>
      <c r="D37" s="57" t="str">
        <f>IF('persönliche Bestellung - Export'!$A32&lt;&gt;"",'persönliche Bestellung - Export'!$A32,"")</f>
        <v/>
      </c>
      <c r="E37" s="1" t="str">
        <f>IF('persönliche Bestellung - Export'!$C32&lt;&gt;"",'persönliche Bestellung - Export'!$C32,"")</f>
        <v/>
      </c>
      <c r="F37" s="1" t="str">
        <f t="shared" si="15"/>
        <v/>
      </c>
      <c r="G37" s="1" t="str">
        <f t="shared" si="16"/>
        <v/>
      </c>
      <c r="H37" s="1" t="str">
        <f t="shared" si="17"/>
        <v/>
      </c>
      <c r="I37" s="1" t="str">
        <f t="shared" si="18"/>
        <v/>
      </c>
      <c r="J37" s="1" t="str">
        <f t="shared" si="19"/>
        <v/>
      </c>
      <c r="K37" s="1" t="str">
        <f t="shared" si="20"/>
        <v/>
      </c>
      <c r="L37" s="1" t="str">
        <f t="shared" si="21"/>
        <v/>
      </c>
      <c r="M37" s="1" t="str">
        <f t="shared" si="22"/>
        <v/>
      </c>
      <c r="N37" s="1" t="str">
        <f t="shared" si="23"/>
        <v/>
      </c>
      <c r="O37" s="1" t="str">
        <f t="shared" si="24"/>
        <v/>
      </c>
      <c r="P37" s="1" t="str">
        <f t="shared" si="25"/>
        <v/>
      </c>
      <c r="Q37" s="1" t="str">
        <f t="shared" si="26"/>
        <v/>
      </c>
      <c r="R37" s="1">
        <f t="shared" si="27"/>
        <v>0</v>
      </c>
      <c r="S37" s="1">
        <f t="shared" si="27"/>
        <v>0</v>
      </c>
      <c r="T37" s="10">
        <f t="shared" si="27"/>
        <v>0</v>
      </c>
      <c r="U37" s="11"/>
      <c r="V37" s="5"/>
      <c r="W37" s="5"/>
      <c r="X37" s="8"/>
      <c r="Y37" s="7"/>
      <c r="Z37" s="5"/>
      <c r="AA37" s="5"/>
      <c r="AB37" s="8"/>
      <c r="AC37" s="7"/>
      <c r="AD37" s="5"/>
      <c r="AE37" s="5"/>
      <c r="AF37" s="8"/>
    </row>
    <row r="38" spans="1:32">
      <c r="A38" s="1" t="str">
        <f>IF('persönliche Bestellung - Export'!$D33="Mann","x","")</f>
        <v/>
      </c>
      <c r="B38" s="1" t="str">
        <f>IF('persönliche Bestellung - Export'!$D33="Frau","x","")</f>
        <v/>
      </c>
      <c r="C38" s="57" t="str">
        <f>IF('persönliche Bestellung - Export'!$B33&lt;&gt;"",'persönliche Bestellung - Export'!$B33,"")</f>
        <v/>
      </c>
      <c r="D38" s="57" t="str">
        <f>IF('persönliche Bestellung - Export'!$A33&lt;&gt;"",'persönliche Bestellung - Export'!$A33,"")</f>
        <v/>
      </c>
      <c r="E38" s="1" t="str">
        <f>IF('persönliche Bestellung - Export'!$C33&lt;&gt;"",'persönliche Bestellung - Export'!$C33,"")</f>
        <v/>
      </c>
      <c r="F38" s="1" t="str">
        <f t="shared" si="15"/>
        <v/>
      </c>
      <c r="G38" s="1" t="str">
        <f t="shared" si="16"/>
        <v/>
      </c>
      <c r="H38" s="1" t="str">
        <f t="shared" si="17"/>
        <v/>
      </c>
      <c r="I38" s="1" t="str">
        <f t="shared" si="18"/>
        <v/>
      </c>
      <c r="J38" s="1" t="str">
        <f t="shared" si="19"/>
        <v/>
      </c>
      <c r="K38" s="1" t="str">
        <f t="shared" si="20"/>
        <v/>
      </c>
      <c r="L38" s="1" t="str">
        <f t="shared" si="21"/>
        <v/>
      </c>
      <c r="M38" s="1" t="str">
        <f t="shared" si="22"/>
        <v/>
      </c>
      <c r="N38" s="1" t="str">
        <f t="shared" si="23"/>
        <v/>
      </c>
      <c r="O38" s="1" t="str">
        <f t="shared" si="24"/>
        <v/>
      </c>
      <c r="P38" s="1" t="str">
        <f t="shared" si="25"/>
        <v/>
      </c>
      <c r="Q38" s="1" t="str">
        <f t="shared" si="26"/>
        <v/>
      </c>
      <c r="R38" s="1">
        <f t="shared" si="27"/>
        <v>0</v>
      </c>
      <c r="S38" s="1">
        <f t="shared" si="27"/>
        <v>0</v>
      </c>
      <c r="T38" s="10">
        <f t="shared" si="27"/>
        <v>0</v>
      </c>
      <c r="U38" s="11"/>
      <c r="V38" s="5"/>
      <c r="W38" s="5"/>
      <c r="X38" s="8"/>
      <c r="Y38" s="7"/>
      <c r="Z38" s="5"/>
      <c r="AA38" s="5"/>
      <c r="AB38" s="8"/>
      <c r="AC38" s="7"/>
      <c r="AD38" s="5"/>
      <c r="AE38" s="5"/>
      <c r="AF38" s="8"/>
    </row>
    <row r="39" spans="1:32">
      <c r="A39" s="1" t="str">
        <f>IF('persönliche Bestellung - Export'!$D34="Mann","x","")</f>
        <v/>
      </c>
      <c r="B39" s="1" t="str">
        <f>IF('persönliche Bestellung - Export'!$D34="Frau","x","")</f>
        <v/>
      </c>
      <c r="C39" s="57" t="str">
        <f>IF('persönliche Bestellung - Export'!$B34&lt;&gt;"",'persönliche Bestellung - Export'!$B34,"")</f>
        <v/>
      </c>
      <c r="D39" s="57" t="str">
        <f>IF('persönliche Bestellung - Export'!$A34&lt;&gt;"",'persönliche Bestellung - Export'!$A34,"")</f>
        <v/>
      </c>
      <c r="E39" s="1" t="str">
        <f>IF('persönliche Bestellung - Export'!$C34&lt;&gt;"",'persönliche Bestellung - Export'!$C34,"")</f>
        <v/>
      </c>
      <c r="F39" s="1" t="str">
        <f t="shared" si="15"/>
        <v/>
      </c>
      <c r="G39" s="1" t="str">
        <f t="shared" si="16"/>
        <v/>
      </c>
      <c r="H39" s="1" t="str">
        <f t="shared" si="17"/>
        <v/>
      </c>
      <c r="I39" s="1" t="str">
        <f t="shared" si="18"/>
        <v/>
      </c>
      <c r="J39" s="1" t="str">
        <f t="shared" si="19"/>
        <v/>
      </c>
      <c r="K39" s="1" t="str">
        <f t="shared" si="20"/>
        <v/>
      </c>
      <c r="L39" s="1" t="str">
        <f t="shared" si="21"/>
        <v/>
      </c>
      <c r="M39" s="1" t="str">
        <f t="shared" si="22"/>
        <v/>
      </c>
      <c r="N39" s="1" t="str">
        <f t="shared" si="23"/>
        <v/>
      </c>
      <c r="O39" s="1" t="str">
        <f t="shared" si="24"/>
        <v/>
      </c>
      <c r="P39" s="1" t="str">
        <f t="shared" si="25"/>
        <v/>
      </c>
      <c r="Q39" s="1" t="str">
        <f t="shared" si="26"/>
        <v/>
      </c>
      <c r="R39" s="1">
        <f t="shared" si="27"/>
        <v>0</v>
      </c>
      <c r="S39" s="1">
        <f t="shared" si="27"/>
        <v>0</v>
      </c>
      <c r="T39" s="10">
        <f t="shared" si="27"/>
        <v>0</v>
      </c>
      <c r="U39" s="11"/>
      <c r="V39" s="5"/>
      <c r="W39" s="5"/>
      <c r="X39" s="8"/>
      <c r="Y39" s="7"/>
      <c r="Z39" s="5"/>
      <c r="AA39" s="5"/>
      <c r="AB39" s="8"/>
      <c r="AC39" s="7"/>
      <c r="AD39" s="5"/>
      <c r="AE39" s="5"/>
      <c r="AF39" s="8"/>
    </row>
    <row r="40" spans="1:32">
      <c r="A40" s="1" t="str">
        <f>IF('persönliche Bestellung - Export'!$D35="Mann","x","")</f>
        <v/>
      </c>
      <c r="B40" s="1" t="str">
        <f>IF('persönliche Bestellung - Export'!$D35="Frau","x","")</f>
        <v/>
      </c>
      <c r="C40" s="57" t="str">
        <f>IF('persönliche Bestellung - Export'!$B35&lt;&gt;"",'persönliche Bestellung - Export'!$B35,"")</f>
        <v/>
      </c>
      <c r="D40" s="57" t="str">
        <f>IF('persönliche Bestellung - Export'!$A35&lt;&gt;"",'persönliche Bestellung - Export'!$A35,"")</f>
        <v/>
      </c>
      <c r="E40" s="1" t="str">
        <f>IF('persönliche Bestellung - Export'!$C35&lt;&gt;"",'persönliche Bestellung - Export'!$C35,"")</f>
        <v/>
      </c>
      <c r="F40" s="1" t="str">
        <f t="shared" si="15"/>
        <v/>
      </c>
      <c r="G40" s="1" t="str">
        <f t="shared" si="16"/>
        <v/>
      </c>
      <c r="H40" s="1" t="str">
        <f t="shared" si="17"/>
        <v/>
      </c>
      <c r="I40" s="1" t="str">
        <f t="shared" si="18"/>
        <v/>
      </c>
      <c r="J40" s="1" t="str">
        <f t="shared" si="19"/>
        <v/>
      </c>
      <c r="K40" s="1" t="str">
        <f t="shared" si="20"/>
        <v/>
      </c>
      <c r="L40" s="1" t="str">
        <f t="shared" si="21"/>
        <v/>
      </c>
      <c r="M40" s="1" t="str">
        <f t="shared" si="22"/>
        <v/>
      </c>
      <c r="N40" s="1" t="str">
        <f t="shared" si="23"/>
        <v/>
      </c>
      <c r="O40" s="1" t="str">
        <f t="shared" si="24"/>
        <v/>
      </c>
      <c r="P40" s="1" t="str">
        <f t="shared" si="25"/>
        <v/>
      </c>
      <c r="Q40" s="1" t="str">
        <f t="shared" si="26"/>
        <v/>
      </c>
      <c r="R40" s="1">
        <f t="shared" si="27"/>
        <v>0</v>
      </c>
      <c r="S40" s="1">
        <f t="shared" si="27"/>
        <v>0</v>
      </c>
      <c r="T40" s="10">
        <f t="shared" si="27"/>
        <v>0</v>
      </c>
      <c r="U40" s="11"/>
      <c r="V40" s="5"/>
      <c r="W40" s="5"/>
      <c r="X40" s="8"/>
      <c r="Y40" s="7"/>
      <c r="Z40" s="5"/>
      <c r="AA40" s="5"/>
      <c r="AB40" s="8"/>
      <c r="AC40" s="7"/>
      <c r="AD40" s="5"/>
      <c r="AE40" s="5"/>
      <c r="AF40" s="8"/>
    </row>
    <row r="41" spans="1:32">
      <c r="A41" s="1" t="str">
        <f>IF('persönliche Bestellung - Export'!$D36="Mann","x","")</f>
        <v/>
      </c>
      <c r="B41" s="1" t="str">
        <f>IF('persönliche Bestellung - Export'!$D36="Frau","x","")</f>
        <v/>
      </c>
      <c r="C41" s="57" t="str">
        <f>IF('persönliche Bestellung - Export'!$B36&lt;&gt;"",'persönliche Bestellung - Export'!$B36,"")</f>
        <v/>
      </c>
      <c r="D41" s="57" t="str">
        <f>IF('persönliche Bestellung - Export'!$A36&lt;&gt;"",'persönliche Bestellung - Export'!$A36,"")</f>
        <v/>
      </c>
      <c r="E41" s="1" t="str">
        <f>IF('persönliche Bestellung - Export'!$C36&lt;&gt;"",'persönliche Bestellung - Export'!$C36,"")</f>
        <v/>
      </c>
      <c r="F41" s="1" t="str">
        <f t="shared" si="15"/>
        <v/>
      </c>
      <c r="G41" s="1" t="str">
        <f t="shared" si="16"/>
        <v/>
      </c>
      <c r="H41" s="1" t="str">
        <f t="shared" si="17"/>
        <v/>
      </c>
      <c r="I41" s="1" t="str">
        <f t="shared" si="18"/>
        <v/>
      </c>
      <c r="J41" s="1" t="str">
        <f t="shared" si="19"/>
        <v/>
      </c>
      <c r="K41" s="1" t="str">
        <f t="shared" si="20"/>
        <v/>
      </c>
      <c r="L41" s="1" t="str">
        <f t="shared" si="21"/>
        <v/>
      </c>
      <c r="M41" s="1" t="str">
        <f t="shared" si="22"/>
        <v/>
      </c>
      <c r="N41" s="1" t="str">
        <f t="shared" si="23"/>
        <v/>
      </c>
      <c r="O41" s="1" t="str">
        <f t="shared" si="24"/>
        <v/>
      </c>
      <c r="P41" s="1" t="str">
        <f t="shared" si="25"/>
        <v/>
      </c>
      <c r="Q41" s="1" t="str">
        <f t="shared" si="26"/>
        <v/>
      </c>
      <c r="R41" s="1">
        <f t="shared" si="27"/>
        <v>0</v>
      </c>
      <c r="S41" s="1">
        <f t="shared" si="27"/>
        <v>0</v>
      </c>
      <c r="T41" s="10">
        <f t="shared" si="27"/>
        <v>0</v>
      </c>
      <c r="U41" s="11"/>
      <c r="V41" s="5"/>
      <c r="W41" s="5"/>
      <c r="X41" s="8"/>
      <c r="Y41" s="7"/>
      <c r="Z41" s="5"/>
      <c r="AA41" s="5"/>
      <c r="AB41" s="8"/>
      <c r="AC41" s="7"/>
      <c r="AD41" s="5"/>
      <c r="AE41" s="5"/>
      <c r="AF41" s="8"/>
    </row>
    <row r="42" spans="1:32">
      <c r="A42" s="1" t="str">
        <f>IF('persönliche Bestellung - Export'!$D37="Mann","x","")</f>
        <v/>
      </c>
      <c r="B42" s="1" t="str">
        <f>IF('persönliche Bestellung - Export'!$D37="Frau","x","")</f>
        <v/>
      </c>
      <c r="C42" s="57" t="str">
        <f>IF('persönliche Bestellung - Export'!$B37&lt;&gt;"",'persönliche Bestellung - Export'!$B37,"")</f>
        <v/>
      </c>
      <c r="D42" s="57" t="str">
        <f>IF('persönliche Bestellung - Export'!$A37&lt;&gt;"",'persönliche Bestellung - Export'!$A37,"")</f>
        <v/>
      </c>
      <c r="E42" s="1" t="str">
        <f>IF('persönliche Bestellung - Export'!$C37&lt;&gt;"",'persönliche Bestellung - Export'!$C37,"")</f>
        <v/>
      </c>
      <c r="F42" s="1" t="str">
        <f t="shared" si="15"/>
        <v/>
      </c>
      <c r="G42" s="1" t="str">
        <f t="shared" si="16"/>
        <v/>
      </c>
      <c r="H42" s="1" t="str">
        <f t="shared" si="17"/>
        <v/>
      </c>
      <c r="I42" s="1" t="str">
        <f t="shared" si="18"/>
        <v/>
      </c>
      <c r="J42" s="1" t="str">
        <f t="shared" si="19"/>
        <v/>
      </c>
      <c r="K42" s="1" t="str">
        <f t="shared" si="20"/>
        <v/>
      </c>
      <c r="L42" s="1" t="str">
        <f t="shared" si="21"/>
        <v/>
      </c>
      <c r="M42" s="1" t="str">
        <f t="shared" si="22"/>
        <v/>
      </c>
      <c r="N42" s="1" t="str">
        <f t="shared" si="23"/>
        <v/>
      </c>
      <c r="O42" s="1" t="str">
        <f t="shared" si="24"/>
        <v/>
      </c>
      <c r="P42" s="1" t="str">
        <f t="shared" si="25"/>
        <v/>
      </c>
      <c r="Q42" s="1" t="str">
        <f t="shared" si="26"/>
        <v/>
      </c>
      <c r="R42" s="1">
        <f t="shared" si="27"/>
        <v>0</v>
      </c>
      <c r="S42" s="1">
        <f t="shared" si="27"/>
        <v>0</v>
      </c>
      <c r="T42" s="10">
        <f t="shared" si="27"/>
        <v>0</v>
      </c>
      <c r="U42" s="11"/>
      <c r="V42" s="5"/>
      <c r="W42" s="5"/>
      <c r="X42" s="8"/>
      <c r="Y42" s="7"/>
      <c r="Z42" s="5"/>
      <c r="AA42" s="5"/>
      <c r="AB42" s="8"/>
      <c r="AC42" s="7"/>
      <c r="AD42" s="5"/>
      <c r="AE42" s="5"/>
      <c r="AF42" s="8"/>
    </row>
    <row r="43" spans="1:32">
      <c r="A43" s="1" t="str">
        <f>IF('persönliche Bestellung - Export'!$D38="Mann","x","")</f>
        <v/>
      </c>
      <c r="B43" s="1" t="str">
        <f>IF('persönliche Bestellung - Export'!$D38="Frau","x","")</f>
        <v/>
      </c>
      <c r="C43" s="57" t="str">
        <f>IF('persönliche Bestellung - Export'!$B38&lt;&gt;"",'persönliche Bestellung - Export'!$B38,"")</f>
        <v/>
      </c>
      <c r="D43" s="57" t="str">
        <f>IF('persönliche Bestellung - Export'!$A38&lt;&gt;"",'persönliche Bestellung - Export'!$A38,"")</f>
        <v/>
      </c>
      <c r="E43" s="1" t="str">
        <f>IF('persönliche Bestellung - Export'!$C38&lt;&gt;"",'persönliche Bestellung - Export'!$C38,"")</f>
        <v/>
      </c>
      <c r="F43" s="1" t="str">
        <f t="shared" si="15"/>
        <v/>
      </c>
      <c r="G43" s="1" t="str">
        <f t="shared" si="16"/>
        <v/>
      </c>
      <c r="H43" s="1" t="str">
        <f t="shared" si="17"/>
        <v/>
      </c>
      <c r="I43" s="1" t="str">
        <f t="shared" si="18"/>
        <v/>
      </c>
      <c r="J43" s="1" t="str">
        <f t="shared" si="19"/>
        <v/>
      </c>
      <c r="K43" s="1" t="str">
        <f t="shared" si="20"/>
        <v/>
      </c>
      <c r="L43" s="1" t="str">
        <f t="shared" si="21"/>
        <v/>
      </c>
      <c r="M43" s="1" t="str">
        <f t="shared" si="22"/>
        <v/>
      </c>
      <c r="N43" s="1" t="str">
        <f t="shared" si="23"/>
        <v/>
      </c>
      <c r="O43" s="1" t="str">
        <f t="shared" si="24"/>
        <v/>
      </c>
      <c r="P43" s="1" t="str">
        <f t="shared" si="25"/>
        <v/>
      </c>
      <c r="Q43" s="1" t="str">
        <f t="shared" si="26"/>
        <v/>
      </c>
      <c r="R43" s="1">
        <f t="shared" si="27"/>
        <v>0</v>
      </c>
      <c r="S43" s="1">
        <f t="shared" si="27"/>
        <v>0</v>
      </c>
      <c r="T43" s="10">
        <f t="shared" si="27"/>
        <v>0</v>
      </c>
      <c r="U43" s="11"/>
      <c r="V43" s="5"/>
      <c r="W43" s="5"/>
      <c r="X43" s="8"/>
      <c r="Y43" s="7"/>
      <c r="Z43" s="5"/>
      <c r="AA43" s="5"/>
      <c r="AB43" s="8"/>
      <c r="AC43" s="7"/>
      <c r="AD43" s="5"/>
      <c r="AE43" s="5"/>
      <c r="AF43" s="8"/>
    </row>
    <row r="44" spans="1:32">
      <c r="A44" s="1" t="str">
        <f>IF('persönliche Bestellung - Export'!$D39="Mann","x","")</f>
        <v/>
      </c>
      <c r="B44" s="1" t="str">
        <f>IF('persönliche Bestellung - Export'!$D39="Frau","x","")</f>
        <v/>
      </c>
      <c r="C44" s="57" t="str">
        <f>IF('persönliche Bestellung - Export'!$B39&lt;&gt;"",'persönliche Bestellung - Export'!$B39,"")</f>
        <v/>
      </c>
      <c r="D44" s="57" t="str">
        <f>IF('persönliche Bestellung - Export'!$A39&lt;&gt;"",'persönliche Bestellung - Export'!$A39,"")</f>
        <v/>
      </c>
      <c r="E44" s="1" t="str">
        <f>IF('persönliche Bestellung - Export'!$C39&lt;&gt;"",'persönliche Bestellung - Export'!$C39,"")</f>
        <v/>
      </c>
      <c r="F44" s="1" t="str">
        <f t="shared" si="15"/>
        <v/>
      </c>
      <c r="G44" s="1" t="str">
        <f t="shared" si="16"/>
        <v/>
      </c>
      <c r="H44" s="1" t="str">
        <f t="shared" si="17"/>
        <v/>
      </c>
      <c r="I44" s="1" t="str">
        <f t="shared" si="18"/>
        <v/>
      </c>
      <c r="J44" s="1" t="str">
        <f t="shared" si="19"/>
        <v/>
      </c>
      <c r="K44" s="1" t="str">
        <f t="shared" si="20"/>
        <v/>
      </c>
      <c r="L44" s="1" t="str">
        <f t="shared" si="21"/>
        <v/>
      </c>
      <c r="M44" s="1" t="str">
        <f t="shared" si="22"/>
        <v/>
      </c>
      <c r="N44" s="1" t="str">
        <f t="shared" si="23"/>
        <v/>
      </c>
      <c r="O44" s="1" t="str">
        <f t="shared" si="24"/>
        <v/>
      </c>
      <c r="P44" s="1" t="str">
        <f t="shared" si="25"/>
        <v/>
      </c>
      <c r="Q44" s="1" t="str">
        <f t="shared" si="26"/>
        <v/>
      </c>
      <c r="R44" s="1">
        <f t="shared" si="27"/>
        <v>0</v>
      </c>
      <c r="S44" s="1">
        <f t="shared" si="27"/>
        <v>0</v>
      </c>
      <c r="T44" s="10">
        <f t="shared" si="27"/>
        <v>0</v>
      </c>
      <c r="U44" s="11"/>
      <c r="V44" s="5"/>
      <c r="W44" s="5"/>
      <c r="X44" s="8"/>
      <c r="Y44" s="7"/>
      <c r="Z44" s="5"/>
      <c r="AA44" s="5"/>
      <c r="AB44" s="8"/>
      <c r="AC44" s="7"/>
      <c r="AD44" s="5"/>
      <c r="AE44" s="5"/>
      <c r="AF44" s="8"/>
    </row>
    <row r="45" spans="1:32">
      <c r="A45" s="1" t="str">
        <f>IF('persönliche Bestellung - Export'!$D40="Mann","x","")</f>
        <v/>
      </c>
      <c r="B45" s="1" t="str">
        <f>IF('persönliche Bestellung - Export'!$D40="Frau","x","")</f>
        <v/>
      </c>
      <c r="C45" s="57" t="str">
        <f>IF('persönliche Bestellung - Export'!$B40&lt;&gt;"",'persönliche Bestellung - Export'!$B40,"")</f>
        <v/>
      </c>
      <c r="D45" s="57" t="str">
        <f>IF('persönliche Bestellung - Export'!$A40&lt;&gt;"",'persönliche Bestellung - Export'!$A40,"")</f>
        <v/>
      </c>
      <c r="E45" s="1" t="str">
        <f>IF('persönliche Bestellung - Export'!$C40&lt;&gt;"",'persönliche Bestellung - Export'!$C40,"")</f>
        <v/>
      </c>
      <c r="F45" s="1" t="str">
        <f t="shared" si="15"/>
        <v/>
      </c>
      <c r="G45" s="1" t="str">
        <f t="shared" si="16"/>
        <v/>
      </c>
      <c r="H45" s="1" t="str">
        <f t="shared" si="17"/>
        <v/>
      </c>
      <c r="I45" s="1" t="str">
        <f t="shared" si="18"/>
        <v/>
      </c>
      <c r="J45" s="1" t="str">
        <f t="shared" si="19"/>
        <v/>
      </c>
      <c r="K45" s="1" t="str">
        <f t="shared" si="20"/>
        <v/>
      </c>
      <c r="L45" s="1" t="str">
        <f t="shared" si="21"/>
        <v/>
      </c>
      <c r="M45" s="1" t="str">
        <f t="shared" si="22"/>
        <v/>
      </c>
      <c r="N45" s="1" t="str">
        <f t="shared" si="23"/>
        <v/>
      </c>
      <c r="O45" s="1" t="str">
        <f t="shared" si="24"/>
        <v/>
      </c>
      <c r="P45" s="1" t="str">
        <f t="shared" si="25"/>
        <v/>
      </c>
      <c r="Q45" s="1" t="str">
        <f t="shared" si="26"/>
        <v/>
      </c>
      <c r="R45" s="1">
        <f t="shared" si="27"/>
        <v>0</v>
      </c>
      <c r="S45" s="1">
        <f t="shared" si="27"/>
        <v>0</v>
      </c>
      <c r="T45" s="10">
        <f t="shared" si="27"/>
        <v>0</v>
      </c>
      <c r="U45" s="11"/>
      <c r="V45" s="5"/>
      <c r="W45" s="5"/>
      <c r="X45" s="8"/>
      <c r="Y45" s="7"/>
      <c r="Z45" s="5"/>
      <c r="AA45" s="5"/>
      <c r="AB45" s="8"/>
      <c r="AC45" s="7"/>
      <c r="AD45" s="5"/>
      <c r="AE45" s="5"/>
      <c r="AF45" s="8"/>
    </row>
    <row r="46" spans="1:32">
      <c r="A46" s="1" t="str">
        <f>IF('persönliche Bestellung - Export'!$D41="Mann","x","")</f>
        <v/>
      </c>
      <c r="B46" s="1" t="str">
        <f>IF('persönliche Bestellung - Export'!$D41="Frau","x","")</f>
        <v/>
      </c>
      <c r="C46" s="57" t="str">
        <f>IF('persönliche Bestellung - Export'!$B41&lt;&gt;"",'persönliche Bestellung - Export'!$B41,"")</f>
        <v/>
      </c>
      <c r="D46" s="57" t="str">
        <f>IF('persönliche Bestellung - Export'!$A41&lt;&gt;"",'persönliche Bestellung - Export'!$A41,"")</f>
        <v/>
      </c>
      <c r="E46" s="1" t="str">
        <f>IF('persönliche Bestellung - Export'!$C41&lt;&gt;"",'persönliche Bestellung - Export'!$C41,"")</f>
        <v/>
      </c>
      <c r="F46" s="1" t="str">
        <f t="shared" si="15"/>
        <v/>
      </c>
      <c r="G46" s="1" t="str">
        <f t="shared" si="16"/>
        <v/>
      </c>
      <c r="H46" s="1" t="str">
        <f t="shared" si="17"/>
        <v/>
      </c>
      <c r="I46" s="1" t="str">
        <f t="shared" si="18"/>
        <v/>
      </c>
      <c r="J46" s="1" t="str">
        <f t="shared" si="19"/>
        <v/>
      </c>
      <c r="K46" s="1" t="str">
        <f t="shared" si="20"/>
        <v/>
      </c>
      <c r="L46" s="1" t="str">
        <f t="shared" si="21"/>
        <v/>
      </c>
      <c r="M46" s="1" t="str">
        <f t="shared" si="22"/>
        <v/>
      </c>
      <c r="N46" s="1" t="str">
        <f t="shared" si="23"/>
        <v/>
      </c>
      <c r="O46" s="1" t="str">
        <f t="shared" si="24"/>
        <v/>
      </c>
      <c r="P46" s="1" t="str">
        <f t="shared" si="25"/>
        <v/>
      </c>
      <c r="Q46" s="1" t="str">
        <f t="shared" si="26"/>
        <v/>
      </c>
      <c r="R46" s="1">
        <f t="shared" si="27"/>
        <v>0</v>
      </c>
      <c r="S46" s="1">
        <f t="shared" si="27"/>
        <v>0</v>
      </c>
      <c r="T46" s="10">
        <f t="shared" si="27"/>
        <v>0</v>
      </c>
      <c r="U46" s="11"/>
      <c r="V46" s="5"/>
      <c r="W46" s="5"/>
      <c r="X46" s="8"/>
      <c r="Y46" s="7"/>
      <c r="Z46" s="5"/>
      <c r="AA46" s="5"/>
      <c r="AB46" s="8"/>
      <c r="AC46" s="7"/>
      <c r="AD46" s="5"/>
      <c r="AE46" s="5"/>
      <c r="AF46" s="8"/>
    </row>
    <row r="47" spans="1:32">
      <c r="A47" s="1" t="str">
        <f>IF('persönliche Bestellung - Export'!$D42="Mann","x","")</f>
        <v/>
      </c>
      <c r="B47" s="1" t="str">
        <f>IF('persönliche Bestellung - Export'!$D42="Frau","x","")</f>
        <v/>
      </c>
      <c r="C47" s="57" t="str">
        <f>IF('persönliche Bestellung - Export'!$B42&lt;&gt;"",'persönliche Bestellung - Export'!$B42,"")</f>
        <v/>
      </c>
      <c r="D47" s="57" t="str">
        <f>IF('persönliche Bestellung - Export'!$A42&lt;&gt;"",'persönliche Bestellung - Export'!$A42,"")</f>
        <v/>
      </c>
      <c r="E47" s="1" t="str">
        <f>IF('persönliche Bestellung - Export'!$C42&lt;&gt;"",'persönliche Bestellung - Export'!$C42,"")</f>
        <v/>
      </c>
      <c r="F47" s="1" t="str">
        <f t="shared" si="15"/>
        <v/>
      </c>
      <c r="G47" s="1" t="str">
        <f t="shared" si="16"/>
        <v/>
      </c>
      <c r="H47" s="1" t="str">
        <f t="shared" si="17"/>
        <v/>
      </c>
      <c r="I47" s="1" t="str">
        <f t="shared" si="18"/>
        <v/>
      </c>
      <c r="J47" s="1" t="str">
        <f t="shared" si="19"/>
        <v/>
      </c>
      <c r="K47" s="1" t="str">
        <f t="shared" si="20"/>
        <v/>
      </c>
      <c r="L47" s="1" t="str">
        <f t="shared" si="21"/>
        <v/>
      </c>
      <c r="M47" s="1" t="str">
        <f t="shared" si="22"/>
        <v/>
      </c>
      <c r="N47" s="1" t="str">
        <f t="shared" si="23"/>
        <v/>
      </c>
      <c r="O47" s="1" t="str">
        <f t="shared" si="24"/>
        <v/>
      </c>
      <c r="P47" s="1" t="str">
        <f t="shared" si="25"/>
        <v/>
      </c>
      <c r="Q47" s="1" t="str">
        <f t="shared" si="26"/>
        <v/>
      </c>
      <c r="R47" s="1">
        <f t="shared" si="27"/>
        <v>0</v>
      </c>
      <c r="S47" s="1">
        <f t="shared" si="27"/>
        <v>0</v>
      </c>
      <c r="T47" s="10">
        <f t="shared" si="27"/>
        <v>0</v>
      </c>
      <c r="U47" s="11"/>
      <c r="V47" s="5"/>
      <c r="W47" s="5"/>
      <c r="X47" s="8"/>
      <c r="Y47" s="7"/>
      <c r="Z47" s="5"/>
      <c r="AA47" s="5"/>
      <c r="AB47" s="8"/>
      <c r="AC47" s="7"/>
      <c r="AD47" s="5"/>
      <c r="AE47" s="5"/>
      <c r="AF47" s="8"/>
    </row>
    <row r="48" spans="1:32">
      <c r="A48" s="1" t="str">
        <f>IF('persönliche Bestellung - Export'!$D43="Mann","x","")</f>
        <v/>
      </c>
      <c r="B48" s="1" t="str">
        <f>IF('persönliche Bestellung - Export'!$D43="Frau","x","")</f>
        <v/>
      </c>
      <c r="C48" s="57" t="str">
        <f>IF('persönliche Bestellung - Export'!$B43&lt;&gt;"",'persönliche Bestellung - Export'!$B43,"")</f>
        <v/>
      </c>
      <c r="D48" s="57" t="str">
        <f>IF('persönliche Bestellung - Export'!$A43&lt;&gt;"",'persönliche Bestellung - Export'!$A43,"")</f>
        <v/>
      </c>
      <c r="E48" s="1" t="str">
        <f>IF('persönliche Bestellung - Export'!$C43&lt;&gt;"",'persönliche Bestellung - Export'!$C43,"")</f>
        <v/>
      </c>
      <c r="F48" s="1" t="str">
        <f t="shared" si="15"/>
        <v/>
      </c>
      <c r="G48" s="1" t="str">
        <f t="shared" si="16"/>
        <v/>
      </c>
      <c r="H48" s="1" t="str">
        <f t="shared" si="17"/>
        <v/>
      </c>
      <c r="I48" s="1" t="str">
        <f t="shared" si="18"/>
        <v/>
      </c>
      <c r="J48" s="1" t="str">
        <f t="shared" si="19"/>
        <v/>
      </c>
      <c r="K48" s="1" t="str">
        <f t="shared" si="20"/>
        <v/>
      </c>
      <c r="L48" s="1" t="str">
        <f t="shared" si="21"/>
        <v/>
      </c>
      <c r="M48" s="1" t="str">
        <f t="shared" si="22"/>
        <v/>
      </c>
      <c r="N48" s="1" t="str">
        <f t="shared" si="23"/>
        <v/>
      </c>
      <c r="O48" s="1" t="str">
        <f t="shared" si="24"/>
        <v/>
      </c>
      <c r="P48" s="1" t="str">
        <f t="shared" si="25"/>
        <v/>
      </c>
      <c r="Q48" s="1" t="str">
        <f t="shared" si="26"/>
        <v/>
      </c>
      <c r="R48" s="1">
        <f t="shared" si="27"/>
        <v>0</v>
      </c>
      <c r="S48" s="1">
        <f t="shared" si="27"/>
        <v>0</v>
      </c>
      <c r="T48" s="10">
        <f t="shared" si="27"/>
        <v>0</v>
      </c>
      <c r="U48" s="11"/>
      <c r="V48" s="5"/>
      <c r="W48" s="5"/>
      <c r="X48" s="8"/>
      <c r="Y48" s="7"/>
      <c r="Z48" s="5"/>
      <c r="AA48" s="5"/>
      <c r="AB48" s="8"/>
      <c r="AC48" s="7"/>
      <c r="AD48" s="5"/>
      <c r="AE48" s="5"/>
      <c r="AF48" s="8"/>
    </row>
    <row r="49" spans="1:32">
      <c r="A49" s="1" t="str">
        <f>IF('persönliche Bestellung - Export'!$D44="Mann","x","")</f>
        <v/>
      </c>
      <c r="B49" s="1" t="str">
        <f>IF('persönliche Bestellung - Export'!$D44="Frau","x","")</f>
        <v/>
      </c>
      <c r="C49" s="57" t="str">
        <f>IF('persönliche Bestellung - Export'!$B44&lt;&gt;"",'persönliche Bestellung - Export'!$B44,"")</f>
        <v/>
      </c>
      <c r="D49" s="57" t="str">
        <f>IF('persönliche Bestellung - Export'!$A44&lt;&gt;"",'persönliche Bestellung - Export'!$A44,"")</f>
        <v/>
      </c>
      <c r="E49" s="1" t="str">
        <f>IF('persönliche Bestellung - Export'!$C44&lt;&gt;"",'persönliche Bestellung - Export'!$C44,"")</f>
        <v/>
      </c>
      <c r="F49" s="1" t="str">
        <f t="shared" si="15"/>
        <v/>
      </c>
      <c r="G49" s="1" t="str">
        <f t="shared" si="16"/>
        <v/>
      </c>
      <c r="H49" s="1" t="str">
        <f t="shared" si="17"/>
        <v/>
      </c>
      <c r="I49" s="1" t="str">
        <f t="shared" si="18"/>
        <v/>
      </c>
      <c r="J49" s="1" t="str">
        <f t="shared" si="19"/>
        <v/>
      </c>
      <c r="K49" s="1" t="str">
        <f t="shared" si="20"/>
        <v/>
      </c>
      <c r="L49" s="1" t="str">
        <f t="shared" si="21"/>
        <v/>
      </c>
      <c r="M49" s="1" t="str">
        <f t="shared" si="22"/>
        <v/>
      </c>
      <c r="N49" s="1" t="str">
        <f t="shared" si="23"/>
        <v/>
      </c>
      <c r="O49" s="1" t="str">
        <f t="shared" si="24"/>
        <v/>
      </c>
      <c r="P49" s="1" t="str">
        <f t="shared" si="25"/>
        <v/>
      </c>
      <c r="Q49" s="1" t="str">
        <f t="shared" si="26"/>
        <v/>
      </c>
      <c r="R49" s="1">
        <f t="shared" ref="R49:T68" si="28">SUMPRODUCT((($U49:$AF49)="x")*($U$4:$AF$4=R$7))</f>
        <v>0</v>
      </c>
      <c r="S49" s="1">
        <f t="shared" si="28"/>
        <v>0</v>
      </c>
      <c r="T49" s="10">
        <f t="shared" si="28"/>
        <v>0</v>
      </c>
      <c r="U49" s="11"/>
      <c r="V49" s="5"/>
      <c r="W49" s="5"/>
      <c r="X49" s="8"/>
      <c r="Y49" s="7"/>
      <c r="Z49" s="5"/>
      <c r="AA49" s="5"/>
      <c r="AB49" s="8"/>
      <c r="AC49" s="7"/>
      <c r="AD49" s="5"/>
      <c r="AE49" s="5"/>
      <c r="AF49" s="8"/>
    </row>
    <row r="50" spans="1:32">
      <c r="A50" s="1" t="str">
        <f>IF('persönliche Bestellung - Export'!$D45="Mann","x","")</f>
        <v/>
      </c>
      <c r="B50" s="1" t="str">
        <f>IF('persönliche Bestellung - Export'!$D45="Frau","x","")</f>
        <v/>
      </c>
      <c r="C50" s="57" t="str">
        <f>IF('persönliche Bestellung - Export'!$B45&lt;&gt;"",'persönliche Bestellung - Export'!$B45,"")</f>
        <v/>
      </c>
      <c r="D50" s="57" t="str">
        <f>IF('persönliche Bestellung - Export'!$A45&lt;&gt;"",'persönliche Bestellung - Export'!$A45,"")</f>
        <v/>
      </c>
      <c r="E50" s="1" t="str">
        <f>IF('persönliche Bestellung - Export'!$C45&lt;&gt;"",'persönliche Bestellung - Export'!$C45,"")</f>
        <v/>
      </c>
      <c r="F50" s="1" t="str">
        <f t="shared" si="15"/>
        <v/>
      </c>
      <c r="G50" s="1" t="str">
        <f t="shared" si="16"/>
        <v/>
      </c>
      <c r="H50" s="1" t="str">
        <f t="shared" si="17"/>
        <v/>
      </c>
      <c r="I50" s="1" t="str">
        <f t="shared" si="18"/>
        <v/>
      </c>
      <c r="J50" s="1" t="str">
        <f t="shared" si="19"/>
        <v/>
      </c>
      <c r="K50" s="1" t="str">
        <f t="shared" si="20"/>
        <v/>
      </c>
      <c r="L50" s="1" t="str">
        <f t="shared" si="21"/>
        <v/>
      </c>
      <c r="M50" s="1" t="str">
        <f t="shared" si="22"/>
        <v/>
      </c>
      <c r="N50" s="1" t="str">
        <f t="shared" si="23"/>
        <v/>
      </c>
      <c r="O50" s="1" t="str">
        <f t="shared" si="24"/>
        <v/>
      </c>
      <c r="P50" s="1" t="str">
        <f t="shared" si="25"/>
        <v/>
      </c>
      <c r="Q50" s="1" t="str">
        <f t="shared" si="26"/>
        <v/>
      </c>
      <c r="R50" s="1">
        <f t="shared" si="28"/>
        <v>0</v>
      </c>
      <c r="S50" s="1">
        <f t="shared" si="28"/>
        <v>0</v>
      </c>
      <c r="T50" s="10">
        <f t="shared" si="28"/>
        <v>0</v>
      </c>
      <c r="U50" s="11"/>
      <c r="V50" s="5"/>
      <c r="W50" s="5"/>
      <c r="X50" s="8"/>
      <c r="Y50" s="7"/>
      <c r="Z50" s="5"/>
      <c r="AA50" s="5"/>
      <c r="AB50" s="8"/>
      <c r="AC50" s="7"/>
      <c r="AD50" s="5"/>
      <c r="AE50" s="5"/>
      <c r="AF50" s="8"/>
    </row>
    <row r="51" spans="1:32">
      <c r="A51" s="1" t="str">
        <f>IF('persönliche Bestellung - Export'!$D46="Mann","x","")</f>
        <v/>
      </c>
      <c r="B51" s="1" t="str">
        <f>IF('persönliche Bestellung - Export'!$D46="Frau","x","")</f>
        <v/>
      </c>
      <c r="C51" s="57" t="str">
        <f>IF('persönliche Bestellung - Export'!$B46&lt;&gt;"",'persönliche Bestellung - Export'!$B46,"")</f>
        <v/>
      </c>
      <c r="D51" s="57" t="str">
        <f>IF('persönliche Bestellung - Export'!$A46&lt;&gt;"",'persönliche Bestellung - Export'!$A46,"")</f>
        <v/>
      </c>
      <c r="E51" s="1" t="str">
        <f>IF('persönliche Bestellung - Export'!$C46&lt;&gt;"",'persönliche Bestellung - Export'!$C46,"")</f>
        <v/>
      </c>
      <c r="F51" s="1" t="str">
        <f t="shared" si="15"/>
        <v/>
      </c>
      <c r="G51" s="1" t="str">
        <f t="shared" si="16"/>
        <v/>
      </c>
      <c r="H51" s="1" t="str">
        <f t="shared" si="17"/>
        <v/>
      </c>
      <c r="I51" s="1" t="str">
        <f t="shared" si="18"/>
        <v/>
      </c>
      <c r="J51" s="1" t="str">
        <f t="shared" si="19"/>
        <v/>
      </c>
      <c r="K51" s="1" t="str">
        <f t="shared" si="20"/>
        <v/>
      </c>
      <c r="L51" s="1" t="str">
        <f t="shared" si="21"/>
        <v/>
      </c>
      <c r="M51" s="1" t="str">
        <f t="shared" si="22"/>
        <v/>
      </c>
      <c r="N51" s="1" t="str">
        <f t="shared" si="23"/>
        <v/>
      </c>
      <c r="O51" s="1" t="str">
        <f t="shared" si="24"/>
        <v/>
      </c>
      <c r="P51" s="1" t="str">
        <f t="shared" si="25"/>
        <v/>
      </c>
      <c r="Q51" s="1" t="str">
        <f t="shared" si="26"/>
        <v/>
      </c>
      <c r="R51" s="1">
        <f t="shared" si="28"/>
        <v>0</v>
      </c>
      <c r="S51" s="1">
        <f t="shared" si="28"/>
        <v>0</v>
      </c>
      <c r="T51" s="10">
        <f t="shared" si="28"/>
        <v>0</v>
      </c>
      <c r="U51" s="11"/>
      <c r="V51" s="5"/>
      <c r="W51" s="5"/>
      <c r="X51" s="8"/>
      <c r="Y51" s="7"/>
      <c r="Z51" s="5"/>
      <c r="AA51" s="5"/>
      <c r="AB51" s="8"/>
      <c r="AC51" s="7"/>
      <c r="AD51" s="5"/>
      <c r="AE51" s="5"/>
      <c r="AF51" s="8"/>
    </row>
    <row r="52" spans="1:32">
      <c r="A52" s="1" t="str">
        <f>IF('persönliche Bestellung - Export'!$D47="Mann","x","")</f>
        <v/>
      </c>
      <c r="B52" s="1" t="str">
        <f>IF('persönliche Bestellung - Export'!$D47="Frau","x","")</f>
        <v/>
      </c>
      <c r="C52" s="57" t="str">
        <f>IF('persönliche Bestellung - Export'!$B47&lt;&gt;"",'persönliche Bestellung - Export'!$B47,"")</f>
        <v/>
      </c>
      <c r="D52" s="57" t="str">
        <f>IF('persönliche Bestellung - Export'!$A47&lt;&gt;"",'persönliche Bestellung - Export'!$A47,"")</f>
        <v/>
      </c>
      <c r="E52" s="1" t="str">
        <f>IF('persönliche Bestellung - Export'!$C47&lt;&gt;"",'persönliche Bestellung - Export'!$C47,"")</f>
        <v/>
      </c>
      <c r="F52" s="1" t="str">
        <f t="shared" si="15"/>
        <v/>
      </c>
      <c r="G52" s="1" t="str">
        <f t="shared" si="16"/>
        <v/>
      </c>
      <c r="H52" s="1" t="str">
        <f t="shared" si="17"/>
        <v/>
      </c>
      <c r="I52" s="1" t="str">
        <f t="shared" si="18"/>
        <v/>
      </c>
      <c r="J52" s="1" t="str">
        <f t="shared" si="19"/>
        <v/>
      </c>
      <c r="K52" s="1" t="str">
        <f t="shared" si="20"/>
        <v/>
      </c>
      <c r="L52" s="1" t="str">
        <f t="shared" si="21"/>
        <v/>
      </c>
      <c r="M52" s="1" t="str">
        <f t="shared" si="22"/>
        <v/>
      </c>
      <c r="N52" s="1" t="str">
        <f t="shared" si="23"/>
        <v/>
      </c>
      <c r="O52" s="1" t="str">
        <f t="shared" si="24"/>
        <v/>
      </c>
      <c r="P52" s="1" t="str">
        <f t="shared" si="25"/>
        <v/>
      </c>
      <c r="Q52" s="1" t="str">
        <f t="shared" si="26"/>
        <v/>
      </c>
      <c r="R52" s="1">
        <f t="shared" si="28"/>
        <v>0</v>
      </c>
      <c r="S52" s="1">
        <f t="shared" si="28"/>
        <v>0</v>
      </c>
      <c r="T52" s="10">
        <f t="shared" si="28"/>
        <v>0</v>
      </c>
      <c r="U52" s="11"/>
      <c r="V52" s="5"/>
      <c r="W52" s="5"/>
      <c r="X52" s="8"/>
      <c r="Y52" s="7"/>
      <c r="Z52" s="5"/>
      <c r="AA52" s="5"/>
      <c r="AB52" s="8"/>
      <c r="AC52" s="7"/>
      <c r="AD52" s="5"/>
      <c r="AE52" s="5"/>
      <c r="AF52" s="8"/>
    </row>
    <row r="53" spans="1:32">
      <c r="A53" s="1" t="str">
        <f>IF('persönliche Bestellung - Export'!$D48="Mann","x","")</f>
        <v/>
      </c>
      <c r="B53" s="1" t="str">
        <f>IF('persönliche Bestellung - Export'!$D48="Frau","x","")</f>
        <v/>
      </c>
      <c r="C53" s="57" t="str">
        <f>IF('persönliche Bestellung - Export'!$B48&lt;&gt;"",'persönliche Bestellung - Export'!$B48,"")</f>
        <v/>
      </c>
      <c r="D53" s="57" t="str">
        <f>IF('persönliche Bestellung - Export'!$A48&lt;&gt;"",'persönliche Bestellung - Export'!$A48,"")</f>
        <v/>
      </c>
      <c r="E53" s="1" t="str">
        <f>IF('persönliche Bestellung - Export'!$C48&lt;&gt;"",'persönliche Bestellung - Export'!$C48,"")</f>
        <v/>
      </c>
      <c r="F53" s="1" t="str">
        <f t="shared" si="15"/>
        <v/>
      </c>
      <c r="G53" s="1" t="str">
        <f t="shared" si="16"/>
        <v/>
      </c>
      <c r="H53" s="1" t="str">
        <f t="shared" si="17"/>
        <v/>
      </c>
      <c r="I53" s="1" t="str">
        <f t="shared" si="18"/>
        <v/>
      </c>
      <c r="J53" s="1" t="str">
        <f t="shared" si="19"/>
        <v/>
      </c>
      <c r="K53" s="1" t="str">
        <f t="shared" si="20"/>
        <v/>
      </c>
      <c r="L53" s="1" t="str">
        <f t="shared" si="21"/>
        <v/>
      </c>
      <c r="M53" s="1" t="str">
        <f t="shared" si="22"/>
        <v/>
      </c>
      <c r="N53" s="1" t="str">
        <f t="shared" si="23"/>
        <v/>
      </c>
      <c r="O53" s="1" t="str">
        <f t="shared" si="24"/>
        <v/>
      </c>
      <c r="P53" s="1" t="str">
        <f t="shared" si="25"/>
        <v/>
      </c>
      <c r="Q53" s="1" t="str">
        <f t="shared" si="26"/>
        <v/>
      </c>
      <c r="R53" s="1">
        <f t="shared" si="28"/>
        <v>0</v>
      </c>
      <c r="S53" s="1">
        <f t="shared" si="28"/>
        <v>0</v>
      </c>
      <c r="T53" s="10">
        <f t="shared" si="28"/>
        <v>0</v>
      </c>
      <c r="U53" s="11"/>
      <c r="V53" s="5"/>
      <c r="W53" s="5"/>
      <c r="X53" s="8"/>
      <c r="Y53" s="7"/>
      <c r="Z53" s="5"/>
      <c r="AA53" s="5"/>
      <c r="AB53" s="8"/>
      <c r="AC53" s="7"/>
      <c r="AD53" s="5"/>
      <c r="AE53" s="5"/>
      <c r="AF53" s="8"/>
    </row>
    <row r="54" spans="1:32">
      <c r="A54" s="1" t="str">
        <f>IF('persönliche Bestellung - Export'!$D49="Mann","x","")</f>
        <v/>
      </c>
      <c r="B54" s="1" t="str">
        <f>IF('persönliche Bestellung - Export'!$D49="Frau","x","")</f>
        <v/>
      </c>
      <c r="C54" s="57" t="str">
        <f>IF('persönliche Bestellung - Export'!$B49&lt;&gt;"",'persönliche Bestellung - Export'!$B49,"")</f>
        <v/>
      </c>
      <c r="D54" s="57" t="str">
        <f>IF('persönliche Bestellung - Export'!$A49&lt;&gt;"",'persönliche Bestellung - Export'!$A49,"")</f>
        <v/>
      </c>
      <c r="E54" s="1" t="str">
        <f>IF('persönliche Bestellung - Export'!$C49&lt;&gt;"",'persönliche Bestellung - Export'!$C49,"")</f>
        <v/>
      </c>
      <c r="F54" s="1" t="str">
        <f t="shared" si="15"/>
        <v/>
      </c>
      <c r="G54" s="1" t="str">
        <f t="shared" si="16"/>
        <v/>
      </c>
      <c r="H54" s="1" t="str">
        <f t="shared" si="17"/>
        <v/>
      </c>
      <c r="I54" s="1" t="str">
        <f t="shared" si="18"/>
        <v/>
      </c>
      <c r="J54" s="1" t="str">
        <f t="shared" si="19"/>
        <v/>
      </c>
      <c r="K54" s="1" t="str">
        <f t="shared" si="20"/>
        <v/>
      </c>
      <c r="L54" s="1" t="str">
        <f t="shared" si="21"/>
        <v/>
      </c>
      <c r="M54" s="1" t="str">
        <f t="shared" si="22"/>
        <v/>
      </c>
      <c r="N54" s="1" t="str">
        <f t="shared" si="23"/>
        <v/>
      </c>
      <c r="O54" s="1" t="str">
        <f t="shared" si="24"/>
        <v/>
      </c>
      <c r="P54" s="1" t="str">
        <f t="shared" si="25"/>
        <v/>
      </c>
      <c r="Q54" s="1" t="str">
        <f t="shared" si="26"/>
        <v/>
      </c>
      <c r="R54" s="1">
        <f t="shared" si="28"/>
        <v>0</v>
      </c>
      <c r="S54" s="1">
        <f t="shared" si="28"/>
        <v>0</v>
      </c>
      <c r="T54" s="10">
        <f t="shared" si="28"/>
        <v>0</v>
      </c>
      <c r="U54" s="11"/>
      <c r="V54" s="5"/>
      <c r="W54" s="5"/>
      <c r="X54" s="8"/>
      <c r="Y54" s="7"/>
      <c r="Z54" s="5"/>
      <c r="AA54" s="5"/>
      <c r="AB54" s="8"/>
      <c r="AC54" s="7"/>
      <c r="AD54" s="5"/>
      <c r="AE54" s="5"/>
      <c r="AF54" s="8"/>
    </row>
    <row r="55" spans="1:32">
      <c r="A55" s="1" t="str">
        <f>IF('persönliche Bestellung - Export'!$D50="Mann","x","")</f>
        <v/>
      </c>
      <c r="B55" s="1" t="str">
        <f>IF('persönliche Bestellung - Export'!$D50="Frau","x","")</f>
        <v/>
      </c>
      <c r="C55" s="57" t="str">
        <f>IF('persönliche Bestellung - Export'!$B50&lt;&gt;"",'persönliche Bestellung - Export'!$B50,"")</f>
        <v/>
      </c>
      <c r="D55" s="57" t="str">
        <f>IF('persönliche Bestellung - Export'!$A50&lt;&gt;"",'persönliche Bestellung - Export'!$A50,"")</f>
        <v/>
      </c>
      <c r="E55" s="1" t="str">
        <f>IF('persönliche Bestellung - Export'!$C50&lt;&gt;"",'persönliche Bestellung - Export'!$C50,"")</f>
        <v/>
      </c>
      <c r="F55" s="1" t="str">
        <f t="shared" si="15"/>
        <v/>
      </c>
      <c r="G55" s="1" t="str">
        <f t="shared" si="16"/>
        <v/>
      </c>
      <c r="H55" s="1" t="str">
        <f t="shared" si="17"/>
        <v/>
      </c>
      <c r="I55" s="1" t="str">
        <f t="shared" si="18"/>
        <v/>
      </c>
      <c r="J55" s="1" t="str">
        <f t="shared" si="19"/>
        <v/>
      </c>
      <c r="K55" s="1" t="str">
        <f t="shared" si="20"/>
        <v/>
      </c>
      <c r="L55" s="1" t="str">
        <f t="shared" si="21"/>
        <v/>
      </c>
      <c r="M55" s="1" t="str">
        <f t="shared" si="22"/>
        <v/>
      </c>
      <c r="N55" s="1" t="str">
        <f t="shared" si="23"/>
        <v/>
      </c>
      <c r="O55" s="1" t="str">
        <f t="shared" si="24"/>
        <v/>
      </c>
      <c r="P55" s="1" t="str">
        <f t="shared" si="25"/>
        <v/>
      </c>
      <c r="Q55" s="1" t="str">
        <f t="shared" si="26"/>
        <v/>
      </c>
      <c r="R55" s="1">
        <f t="shared" si="28"/>
        <v>0</v>
      </c>
      <c r="S55" s="1">
        <f t="shared" si="28"/>
        <v>0</v>
      </c>
      <c r="T55" s="10">
        <f t="shared" si="28"/>
        <v>0</v>
      </c>
      <c r="U55" s="11"/>
      <c r="V55" s="5"/>
      <c r="W55" s="5"/>
      <c r="X55" s="8"/>
      <c r="Y55" s="7"/>
      <c r="Z55" s="5"/>
      <c r="AA55" s="5"/>
      <c r="AB55" s="8"/>
      <c r="AC55" s="7"/>
      <c r="AD55" s="5"/>
      <c r="AE55" s="5"/>
      <c r="AF55" s="8"/>
    </row>
    <row r="56" spans="1:32">
      <c r="A56" s="1" t="str">
        <f>IF('persönliche Bestellung - Export'!$D51="Mann","x","")</f>
        <v/>
      </c>
      <c r="B56" s="1" t="str">
        <f>IF('persönliche Bestellung - Export'!$D51="Frau","x","")</f>
        <v/>
      </c>
      <c r="C56" s="57" t="str">
        <f>IF('persönliche Bestellung - Export'!$B51&lt;&gt;"",'persönliche Bestellung - Export'!$B51,"")</f>
        <v/>
      </c>
      <c r="D56" s="57" t="str">
        <f>IF('persönliche Bestellung - Export'!$A51&lt;&gt;"",'persönliche Bestellung - Export'!$A51,"")</f>
        <v/>
      </c>
      <c r="E56" s="1" t="str">
        <f>IF('persönliche Bestellung - Export'!$C51&lt;&gt;"",'persönliche Bestellung - Export'!$C51,"")</f>
        <v/>
      </c>
      <c r="F56" s="1" t="str">
        <f t="shared" si="15"/>
        <v/>
      </c>
      <c r="G56" s="1" t="str">
        <f t="shared" si="16"/>
        <v/>
      </c>
      <c r="H56" s="1" t="str">
        <f t="shared" si="17"/>
        <v/>
      </c>
      <c r="I56" s="1" t="str">
        <f t="shared" si="18"/>
        <v/>
      </c>
      <c r="J56" s="1" t="str">
        <f t="shared" si="19"/>
        <v/>
      </c>
      <c r="K56" s="1" t="str">
        <f t="shared" si="20"/>
        <v/>
      </c>
      <c r="L56" s="1" t="str">
        <f t="shared" si="21"/>
        <v/>
      </c>
      <c r="M56" s="1" t="str">
        <f t="shared" si="22"/>
        <v/>
      </c>
      <c r="N56" s="1" t="str">
        <f t="shared" si="23"/>
        <v/>
      </c>
      <c r="O56" s="1" t="str">
        <f t="shared" si="24"/>
        <v/>
      </c>
      <c r="P56" s="1" t="str">
        <f t="shared" si="25"/>
        <v/>
      </c>
      <c r="Q56" s="1" t="str">
        <f t="shared" si="26"/>
        <v/>
      </c>
      <c r="R56" s="1">
        <f t="shared" si="28"/>
        <v>0</v>
      </c>
      <c r="S56" s="1">
        <f t="shared" si="28"/>
        <v>0</v>
      </c>
      <c r="T56" s="10">
        <f t="shared" si="28"/>
        <v>0</v>
      </c>
      <c r="U56" s="11"/>
      <c r="V56" s="5"/>
      <c r="W56" s="5"/>
      <c r="X56" s="8"/>
      <c r="Y56" s="7"/>
      <c r="Z56" s="5"/>
      <c r="AA56" s="5"/>
      <c r="AB56" s="8"/>
      <c r="AC56" s="7"/>
      <c r="AD56" s="5"/>
      <c r="AE56" s="5"/>
      <c r="AF56" s="8"/>
    </row>
    <row r="57" spans="1:32">
      <c r="A57" s="1" t="str">
        <f>IF('persönliche Bestellung - Export'!$D52="Mann","x","")</f>
        <v/>
      </c>
      <c r="B57" s="1" t="str">
        <f>IF('persönliche Bestellung - Export'!$D52="Frau","x","")</f>
        <v/>
      </c>
      <c r="C57" s="57" t="str">
        <f>IF('persönliche Bestellung - Export'!$B52&lt;&gt;"",'persönliche Bestellung - Export'!$B52,"")</f>
        <v/>
      </c>
      <c r="D57" s="57" t="str">
        <f>IF('persönliche Bestellung - Export'!$A52&lt;&gt;"",'persönliche Bestellung - Export'!$A52,"")</f>
        <v/>
      </c>
      <c r="E57" s="1" t="str">
        <f>IF('persönliche Bestellung - Export'!$C52&lt;&gt;"",'persönliche Bestellung - Export'!$C52,"")</f>
        <v/>
      </c>
      <c r="F57" s="1" t="str">
        <f t="shared" si="15"/>
        <v/>
      </c>
      <c r="G57" s="1" t="str">
        <f t="shared" si="16"/>
        <v/>
      </c>
      <c r="H57" s="1" t="str">
        <f t="shared" si="17"/>
        <v/>
      </c>
      <c r="I57" s="1" t="str">
        <f t="shared" si="18"/>
        <v/>
      </c>
      <c r="J57" s="1" t="str">
        <f t="shared" si="19"/>
        <v/>
      </c>
      <c r="K57" s="1" t="str">
        <f t="shared" si="20"/>
        <v/>
      </c>
      <c r="L57" s="1" t="str">
        <f t="shared" si="21"/>
        <v/>
      </c>
      <c r="M57" s="1" t="str">
        <f t="shared" si="22"/>
        <v/>
      </c>
      <c r="N57" s="1" t="str">
        <f t="shared" si="23"/>
        <v/>
      </c>
      <c r="O57" s="1" t="str">
        <f t="shared" si="24"/>
        <v/>
      </c>
      <c r="P57" s="1" t="str">
        <f t="shared" si="25"/>
        <v/>
      </c>
      <c r="Q57" s="1" t="str">
        <f t="shared" si="26"/>
        <v/>
      </c>
      <c r="R57" s="1">
        <f t="shared" si="28"/>
        <v>0</v>
      </c>
      <c r="S57" s="1">
        <f t="shared" si="28"/>
        <v>0</v>
      </c>
      <c r="T57" s="10">
        <f t="shared" si="28"/>
        <v>0</v>
      </c>
      <c r="U57" s="11"/>
      <c r="V57" s="5"/>
      <c r="W57" s="5"/>
      <c r="X57" s="8"/>
      <c r="Y57" s="7"/>
      <c r="Z57" s="5"/>
      <c r="AA57" s="5"/>
      <c r="AB57" s="8"/>
      <c r="AC57" s="7"/>
      <c r="AD57" s="5"/>
      <c r="AE57" s="5"/>
      <c r="AF57" s="8"/>
    </row>
    <row r="58" spans="1:32">
      <c r="A58" s="1" t="str">
        <f>IF('persönliche Bestellung - Export'!$D53="Mann","x","")</f>
        <v/>
      </c>
      <c r="B58" s="1" t="str">
        <f>IF('persönliche Bestellung - Export'!$D53="Frau","x","")</f>
        <v/>
      </c>
      <c r="C58" s="57" t="str">
        <f>IF('persönliche Bestellung - Export'!$B53&lt;&gt;"",'persönliche Bestellung - Export'!$B53,"")</f>
        <v/>
      </c>
      <c r="D58" s="57" t="str">
        <f>IF('persönliche Bestellung - Export'!$A53&lt;&gt;"",'persönliche Bestellung - Export'!$A53,"")</f>
        <v/>
      </c>
      <c r="E58" s="1" t="str">
        <f>IF('persönliche Bestellung - Export'!$C53&lt;&gt;"",'persönliche Bestellung - Export'!$C53,"")</f>
        <v/>
      </c>
      <c r="F58" s="1" t="str">
        <f t="shared" si="15"/>
        <v/>
      </c>
      <c r="G58" s="1" t="str">
        <f t="shared" si="16"/>
        <v/>
      </c>
      <c r="H58" s="1" t="str">
        <f t="shared" si="17"/>
        <v/>
      </c>
      <c r="I58" s="1" t="str">
        <f t="shared" si="18"/>
        <v/>
      </c>
      <c r="J58" s="1" t="str">
        <f t="shared" si="19"/>
        <v/>
      </c>
      <c r="K58" s="1" t="str">
        <f t="shared" si="20"/>
        <v/>
      </c>
      <c r="L58" s="1" t="str">
        <f t="shared" si="21"/>
        <v/>
      </c>
      <c r="M58" s="1" t="str">
        <f t="shared" si="22"/>
        <v/>
      </c>
      <c r="N58" s="1" t="str">
        <f t="shared" si="23"/>
        <v/>
      </c>
      <c r="O58" s="1" t="str">
        <f t="shared" si="24"/>
        <v/>
      </c>
      <c r="P58" s="1" t="str">
        <f t="shared" si="25"/>
        <v/>
      </c>
      <c r="Q58" s="1" t="str">
        <f t="shared" si="26"/>
        <v/>
      </c>
      <c r="R58" s="1">
        <f t="shared" si="28"/>
        <v>0</v>
      </c>
      <c r="S58" s="1">
        <f t="shared" si="28"/>
        <v>0</v>
      </c>
      <c r="T58" s="10">
        <f t="shared" si="28"/>
        <v>0</v>
      </c>
      <c r="U58" s="11"/>
      <c r="V58" s="5"/>
      <c r="W58" s="5"/>
      <c r="X58" s="8"/>
      <c r="Y58" s="7"/>
      <c r="Z58" s="5"/>
      <c r="AA58" s="5"/>
      <c r="AB58" s="8"/>
      <c r="AC58" s="7"/>
      <c r="AD58" s="5"/>
      <c r="AE58" s="5"/>
      <c r="AF58" s="8"/>
    </row>
    <row r="59" spans="1:32">
      <c r="A59" s="1" t="str">
        <f>IF('persönliche Bestellung - Export'!$D54="Mann","x","")</f>
        <v/>
      </c>
      <c r="B59" s="1" t="str">
        <f>IF('persönliche Bestellung - Export'!$D54="Frau","x","")</f>
        <v/>
      </c>
      <c r="C59" s="57" t="str">
        <f>IF('persönliche Bestellung - Export'!$B54&lt;&gt;"",'persönliche Bestellung - Export'!$B54,"")</f>
        <v/>
      </c>
      <c r="D59" s="57" t="str">
        <f>IF('persönliche Bestellung - Export'!$A54&lt;&gt;"",'persönliche Bestellung - Export'!$A54,"")</f>
        <v/>
      </c>
      <c r="E59" s="1" t="str">
        <f>IF('persönliche Bestellung - Export'!$C54&lt;&gt;"",'persönliche Bestellung - Export'!$C54,"")</f>
        <v/>
      </c>
      <c r="F59" s="1" t="str">
        <f t="shared" si="15"/>
        <v/>
      </c>
      <c r="G59" s="1" t="str">
        <f t="shared" si="16"/>
        <v/>
      </c>
      <c r="H59" s="1" t="str">
        <f t="shared" si="17"/>
        <v/>
      </c>
      <c r="I59" s="1" t="str">
        <f t="shared" si="18"/>
        <v/>
      </c>
      <c r="J59" s="1" t="str">
        <f t="shared" si="19"/>
        <v/>
      </c>
      <c r="K59" s="1" t="str">
        <f t="shared" si="20"/>
        <v/>
      </c>
      <c r="L59" s="1" t="str">
        <f t="shared" si="21"/>
        <v/>
      </c>
      <c r="M59" s="1" t="str">
        <f t="shared" si="22"/>
        <v/>
      </c>
      <c r="N59" s="1" t="str">
        <f t="shared" si="23"/>
        <v/>
      </c>
      <c r="O59" s="1" t="str">
        <f t="shared" si="24"/>
        <v/>
      </c>
      <c r="P59" s="1" t="str">
        <f t="shared" si="25"/>
        <v/>
      </c>
      <c r="Q59" s="1" t="str">
        <f t="shared" si="26"/>
        <v/>
      </c>
      <c r="R59" s="1">
        <f t="shared" si="28"/>
        <v>0</v>
      </c>
      <c r="S59" s="1">
        <f t="shared" si="28"/>
        <v>0</v>
      </c>
      <c r="T59" s="10">
        <f t="shared" si="28"/>
        <v>0</v>
      </c>
      <c r="U59" s="11"/>
      <c r="V59" s="5"/>
      <c r="W59" s="5"/>
      <c r="X59" s="8"/>
      <c r="Y59" s="7"/>
      <c r="Z59" s="5"/>
      <c r="AA59" s="5"/>
      <c r="AB59" s="8"/>
      <c r="AC59" s="7"/>
      <c r="AD59" s="5"/>
      <c r="AE59" s="5"/>
      <c r="AF59" s="8"/>
    </row>
    <row r="60" spans="1:32">
      <c r="A60" s="1" t="str">
        <f>IF('persönliche Bestellung - Export'!$D55="Mann","x","")</f>
        <v/>
      </c>
      <c r="B60" s="1" t="str">
        <f>IF('persönliche Bestellung - Export'!$D55="Frau","x","")</f>
        <v/>
      </c>
      <c r="C60" s="57" t="str">
        <f>IF('persönliche Bestellung - Export'!$B55&lt;&gt;"",'persönliche Bestellung - Export'!$B55,"")</f>
        <v/>
      </c>
      <c r="D60" s="57" t="str">
        <f>IF('persönliche Bestellung - Export'!$A55&lt;&gt;"",'persönliche Bestellung - Export'!$A55,"")</f>
        <v/>
      </c>
      <c r="E60" s="1" t="str">
        <f>IF('persönliche Bestellung - Export'!$C55&lt;&gt;"",'persönliche Bestellung - Export'!$C55,"")</f>
        <v/>
      </c>
      <c r="F60" s="1" t="str">
        <f t="shared" si="15"/>
        <v/>
      </c>
      <c r="G60" s="1" t="str">
        <f t="shared" si="16"/>
        <v/>
      </c>
      <c r="H60" s="1" t="str">
        <f t="shared" si="17"/>
        <v/>
      </c>
      <c r="I60" s="1" t="str">
        <f t="shared" si="18"/>
        <v/>
      </c>
      <c r="J60" s="1" t="str">
        <f t="shared" si="19"/>
        <v/>
      </c>
      <c r="K60" s="1" t="str">
        <f t="shared" si="20"/>
        <v/>
      </c>
      <c r="L60" s="1" t="str">
        <f t="shared" si="21"/>
        <v/>
      </c>
      <c r="M60" s="1" t="str">
        <f t="shared" si="22"/>
        <v/>
      </c>
      <c r="N60" s="1" t="str">
        <f t="shared" si="23"/>
        <v/>
      </c>
      <c r="O60" s="1" t="str">
        <f t="shared" si="24"/>
        <v/>
      </c>
      <c r="P60" s="1" t="str">
        <f t="shared" si="25"/>
        <v/>
      </c>
      <c r="Q60" s="1" t="str">
        <f t="shared" si="26"/>
        <v/>
      </c>
      <c r="R60" s="1">
        <f t="shared" si="28"/>
        <v>0</v>
      </c>
      <c r="S60" s="1">
        <f t="shared" si="28"/>
        <v>0</v>
      </c>
      <c r="T60" s="10">
        <f t="shared" si="28"/>
        <v>0</v>
      </c>
      <c r="U60" s="11"/>
      <c r="V60" s="5"/>
      <c r="W60" s="5"/>
      <c r="X60" s="8"/>
      <c r="Y60" s="7"/>
      <c r="Z60" s="5"/>
      <c r="AA60" s="5"/>
      <c r="AB60" s="8"/>
      <c r="AC60" s="7"/>
      <c r="AD60" s="5"/>
      <c r="AE60" s="5"/>
      <c r="AF60" s="8"/>
    </row>
    <row r="61" spans="1:32">
      <c r="A61" s="1" t="str">
        <f>IF('persönliche Bestellung - Export'!$D56="Mann","x","")</f>
        <v/>
      </c>
      <c r="B61" s="1" t="str">
        <f>IF('persönliche Bestellung - Export'!$D56="Frau","x","")</f>
        <v/>
      </c>
      <c r="C61" s="57" t="str">
        <f>IF('persönliche Bestellung - Export'!$B56&lt;&gt;"",'persönliche Bestellung - Export'!$B56,"")</f>
        <v/>
      </c>
      <c r="D61" s="57" t="str">
        <f>IF('persönliche Bestellung - Export'!$A56&lt;&gt;"",'persönliche Bestellung - Export'!$A56,"")</f>
        <v/>
      </c>
      <c r="E61" s="1" t="str">
        <f>IF('persönliche Bestellung - Export'!$C56&lt;&gt;"",'persönliche Bestellung - Export'!$C56,"")</f>
        <v/>
      </c>
      <c r="F61" s="1" t="str">
        <f t="shared" si="15"/>
        <v/>
      </c>
      <c r="G61" s="1" t="str">
        <f t="shared" si="16"/>
        <v/>
      </c>
      <c r="H61" s="1" t="str">
        <f t="shared" si="17"/>
        <v/>
      </c>
      <c r="I61" s="1" t="str">
        <f t="shared" si="18"/>
        <v/>
      </c>
      <c r="J61" s="1" t="str">
        <f t="shared" si="19"/>
        <v/>
      </c>
      <c r="K61" s="1" t="str">
        <f t="shared" si="20"/>
        <v/>
      </c>
      <c r="L61" s="1" t="str">
        <f t="shared" si="21"/>
        <v/>
      </c>
      <c r="M61" s="1" t="str">
        <f t="shared" si="22"/>
        <v/>
      </c>
      <c r="N61" s="1" t="str">
        <f t="shared" si="23"/>
        <v/>
      </c>
      <c r="O61" s="1" t="str">
        <f t="shared" si="24"/>
        <v/>
      </c>
      <c r="P61" s="1" t="str">
        <f t="shared" si="25"/>
        <v/>
      </c>
      <c r="Q61" s="1" t="str">
        <f t="shared" si="26"/>
        <v/>
      </c>
      <c r="R61" s="1">
        <f t="shared" si="28"/>
        <v>0</v>
      </c>
      <c r="S61" s="1">
        <f t="shared" si="28"/>
        <v>0</v>
      </c>
      <c r="T61" s="10">
        <f t="shared" si="28"/>
        <v>0</v>
      </c>
      <c r="U61" s="11"/>
      <c r="V61" s="5"/>
      <c r="W61" s="5"/>
      <c r="X61" s="8"/>
      <c r="Y61" s="7"/>
      <c r="Z61" s="5"/>
      <c r="AA61" s="5"/>
      <c r="AB61" s="8"/>
      <c r="AC61" s="7"/>
      <c r="AD61" s="5"/>
      <c r="AE61" s="5"/>
      <c r="AF61" s="8"/>
    </row>
    <row r="62" spans="1:32">
      <c r="A62" s="1" t="str">
        <f>IF('persönliche Bestellung - Export'!$D57="Mann","x","")</f>
        <v/>
      </c>
      <c r="B62" s="1" t="str">
        <f>IF('persönliche Bestellung - Export'!$D57="Frau","x","")</f>
        <v/>
      </c>
      <c r="C62" s="57" t="str">
        <f>IF('persönliche Bestellung - Export'!$B57&lt;&gt;"",'persönliche Bestellung - Export'!$B57,"")</f>
        <v/>
      </c>
      <c r="D62" s="57" t="str">
        <f>IF('persönliche Bestellung - Export'!$A57&lt;&gt;"",'persönliche Bestellung - Export'!$A57,"")</f>
        <v/>
      </c>
      <c r="E62" s="1" t="str">
        <f>IF('persönliche Bestellung - Export'!$C57&lt;&gt;"",'persönliche Bestellung - Export'!$C57,"")</f>
        <v/>
      </c>
      <c r="F62" s="1" t="str">
        <f t="shared" si="15"/>
        <v/>
      </c>
      <c r="G62" s="1" t="str">
        <f t="shared" si="16"/>
        <v/>
      </c>
      <c r="H62" s="1" t="str">
        <f t="shared" si="17"/>
        <v/>
      </c>
      <c r="I62" s="1" t="str">
        <f t="shared" si="18"/>
        <v/>
      </c>
      <c r="J62" s="1" t="str">
        <f t="shared" si="19"/>
        <v/>
      </c>
      <c r="K62" s="1" t="str">
        <f t="shared" si="20"/>
        <v/>
      </c>
      <c r="L62" s="1" t="str">
        <f t="shared" si="21"/>
        <v/>
      </c>
      <c r="M62" s="1" t="str">
        <f t="shared" si="22"/>
        <v/>
      </c>
      <c r="N62" s="1" t="str">
        <f t="shared" si="23"/>
        <v/>
      </c>
      <c r="O62" s="1" t="str">
        <f t="shared" si="24"/>
        <v/>
      </c>
      <c r="P62" s="1" t="str">
        <f t="shared" si="25"/>
        <v/>
      </c>
      <c r="Q62" s="1" t="str">
        <f t="shared" si="26"/>
        <v/>
      </c>
      <c r="R62" s="1">
        <f t="shared" si="28"/>
        <v>0</v>
      </c>
      <c r="S62" s="1">
        <f t="shared" si="28"/>
        <v>0</v>
      </c>
      <c r="T62" s="10">
        <f t="shared" si="28"/>
        <v>0</v>
      </c>
      <c r="U62" s="11"/>
      <c r="V62" s="5"/>
      <c r="W62" s="5"/>
      <c r="X62" s="8"/>
      <c r="Y62" s="7"/>
      <c r="Z62" s="5"/>
      <c r="AA62" s="5"/>
      <c r="AB62" s="8"/>
      <c r="AC62" s="7"/>
      <c r="AD62" s="5"/>
      <c r="AE62" s="5"/>
      <c r="AF62" s="8"/>
    </row>
    <row r="63" spans="1:32">
      <c r="A63" s="1" t="str">
        <f>IF('persönliche Bestellung - Export'!$D58="Mann","x","")</f>
        <v/>
      </c>
      <c r="B63" s="1" t="str">
        <f>IF('persönliche Bestellung - Export'!$D58="Frau","x","")</f>
        <v/>
      </c>
      <c r="C63" s="57" t="str">
        <f>IF('persönliche Bestellung - Export'!$B58&lt;&gt;"",'persönliche Bestellung - Export'!$B58,"")</f>
        <v/>
      </c>
      <c r="D63" s="57" t="str">
        <f>IF('persönliche Bestellung - Export'!$A58&lt;&gt;"",'persönliche Bestellung - Export'!$A58,"")</f>
        <v/>
      </c>
      <c r="E63" s="1" t="str">
        <f>IF('persönliche Bestellung - Export'!$C58&lt;&gt;"",'persönliche Bestellung - Export'!$C58,"")</f>
        <v/>
      </c>
      <c r="F63" s="1" t="str">
        <f t="shared" si="15"/>
        <v/>
      </c>
      <c r="G63" s="1" t="str">
        <f t="shared" si="16"/>
        <v/>
      </c>
      <c r="H63" s="1" t="str">
        <f t="shared" si="17"/>
        <v/>
      </c>
      <c r="I63" s="1" t="str">
        <f t="shared" si="18"/>
        <v/>
      </c>
      <c r="J63" s="1" t="str">
        <f t="shared" si="19"/>
        <v/>
      </c>
      <c r="K63" s="1" t="str">
        <f t="shared" si="20"/>
        <v/>
      </c>
      <c r="L63" s="1" t="str">
        <f t="shared" si="21"/>
        <v/>
      </c>
      <c r="M63" s="1" t="str">
        <f t="shared" si="22"/>
        <v/>
      </c>
      <c r="N63" s="1" t="str">
        <f t="shared" si="23"/>
        <v/>
      </c>
      <c r="O63" s="1" t="str">
        <f t="shared" si="24"/>
        <v/>
      </c>
      <c r="P63" s="1" t="str">
        <f t="shared" si="25"/>
        <v/>
      </c>
      <c r="Q63" s="1" t="str">
        <f t="shared" si="26"/>
        <v/>
      </c>
      <c r="R63" s="1">
        <f t="shared" si="28"/>
        <v>0</v>
      </c>
      <c r="S63" s="1">
        <f t="shared" si="28"/>
        <v>0</v>
      </c>
      <c r="T63" s="10">
        <f t="shared" si="28"/>
        <v>0</v>
      </c>
      <c r="U63" s="11"/>
      <c r="V63" s="5"/>
      <c r="W63" s="5"/>
      <c r="X63" s="8"/>
      <c r="Y63" s="7"/>
      <c r="Z63" s="5"/>
      <c r="AA63" s="5"/>
      <c r="AB63" s="8"/>
      <c r="AC63" s="7"/>
      <c r="AD63" s="5"/>
      <c r="AE63" s="5"/>
      <c r="AF63" s="8"/>
    </row>
    <row r="64" spans="1:32">
      <c r="A64" s="1" t="str">
        <f>IF('persönliche Bestellung - Export'!$D59="Mann","x","")</f>
        <v/>
      </c>
      <c r="B64" s="1" t="str">
        <f>IF('persönliche Bestellung - Export'!$D59="Frau","x","")</f>
        <v/>
      </c>
      <c r="C64" s="57" t="str">
        <f>IF('persönliche Bestellung - Export'!$B59&lt;&gt;"",'persönliche Bestellung - Export'!$B59,"")</f>
        <v/>
      </c>
      <c r="D64" s="57" t="str">
        <f>IF('persönliche Bestellung - Export'!$A59&lt;&gt;"",'persönliche Bestellung - Export'!$A59,"")</f>
        <v/>
      </c>
      <c r="E64" s="1" t="str">
        <f>IF('persönliche Bestellung - Export'!$C59&lt;&gt;"",'persönliche Bestellung - Export'!$C59,"")</f>
        <v/>
      </c>
      <c r="F64" s="1" t="str">
        <f t="shared" si="15"/>
        <v/>
      </c>
      <c r="G64" s="1" t="str">
        <f t="shared" si="16"/>
        <v/>
      </c>
      <c r="H64" s="1" t="str">
        <f t="shared" si="17"/>
        <v/>
      </c>
      <c r="I64" s="1" t="str">
        <f t="shared" si="18"/>
        <v/>
      </c>
      <c r="J64" s="1" t="str">
        <f t="shared" si="19"/>
        <v/>
      </c>
      <c r="K64" s="1" t="str">
        <f t="shared" si="20"/>
        <v/>
      </c>
      <c r="L64" s="1" t="str">
        <f t="shared" si="21"/>
        <v/>
      </c>
      <c r="M64" s="1" t="str">
        <f t="shared" si="22"/>
        <v/>
      </c>
      <c r="N64" s="1" t="str">
        <f t="shared" si="23"/>
        <v/>
      </c>
      <c r="O64" s="1" t="str">
        <f t="shared" si="24"/>
        <v/>
      </c>
      <c r="P64" s="1" t="str">
        <f t="shared" si="25"/>
        <v/>
      </c>
      <c r="Q64" s="1" t="str">
        <f t="shared" si="26"/>
        <v/>
      </c>
      <c r="R64" s="1">
        <f t="shared" si="28"/>
        <v>0</v>
      </c>
      <c r="S64" s="1">
        <f t="shared" si="28"/>
        <v>0</v>
      </c>
      <c r="T64" s="10">
        <f t="shared" si="28"/>
        <v>0</v>
      </c>
      <c r="U64" s="11"/>
      <c r="V64" s="5"/>
      <c r="W64" s="5"/>
      <c r="X64" s="8"/>
      <c r="Y64" s="7"/>
      <c r="Z64" s="5"/>
      <c r="AA64" s="5"/>
      <c r="AB64" s="8"/>
      <c r="AC64" s="7"/>
      <c r="AD64" s="5"/>
      <c r="AE64" s="5"/>
      <c r="AF64" s="8"/>
    </row>
    <row r="65" spans="1:32">
      <c r="A65" s="1" t="str">
        <f>IF('persönliche Bestellung - Export'!$D60="Mann","x","")</f>
        <v/>
      </c>
      <c r="B65" s="1" t="str">
        <f>IF('persönliche Bestellung - Export'!$D60="Frau","x","")</f>
        <v/>
      </c>
      <c r="C65" s="57" t="str">
        <f>IF('persönliche Bestellung - Export'!$B60&lt;&gt;"",'persönliche Bestellung - Export'!$B60,"")</f>
        <v/>
      </c>
      <c r="D65" s="57" t="str">
        <f>IF('persönliche Bestellung - Export'!$A60&lt;&gt;"",'persönliche Bestellung - Export'!$A60,"")</f>
        <v/>
      </c>
      <c r="E65" s="1" t="str">
        <f>IF('persönliche Bestellung - Export'!$C60&lt;&gt;"",'persönliche Bestellung - Export'!$C60,"")</f>
        <v/>
      </c>
      <c r="F65" s="1" t="str">
        <f t="shared" si="15"/>
        <v/>
      </c>
      <c r="G65" s="1" t="str">
        <f t="shared" si="16"/>
        <v/>
      </c>
      <c r="H65" s="1" t="str">
        <f t="shared" si="17"/>
        <v/>
      </c>
      <c r="I65" s="1" t="str">
        <f t="shared" si="18"/>
        <v/>
      </c>
      <c r="J65" s="1" t="str">
        <f t="shared" si="19"/>
        <v/>
      </c>
      <c r="K65" s="1" t="str">
        <f t="shared" si="20"/>
        <v/>
      </c>
      <c r="L65" s="1" t="str">
        <f t="shared" si="21"/>
        <v/>
      </c>
      <c r="M65" s="1" t="str">
        <f t="shared" si="22"/>
        <v/>
      </c>
      <c r="N65" s="1" t="str">
        <f t="shared" si="23"/>
        <v/>
      </c>
      <c r="O65" s="1" t="str">
        <f t="shared" si="24"/>
        <v/>
      </c>
      <c r="P65" s="1" t="str">
        <f t="shared" si="25"/>
        <v/>
      </c>
      <c r="Q65" s="1" t="str">
        <f t="shared" si="26"/>
        <v/>
      </c>
      <c r="R65" s="1">
        <f t="shared" si="28"/>
        <v>0</v>
      </c>
      <c r="S65" s="1">
        <f t="shared" si="28"/>
        <v>0</v>
      </c>
      <c r="T65" s="10">
        <f t="shared" si="28"/>
        <v>0</v>
      </c>
      <c r="U65" s="11"/>
      <c r="V65" s="5"/>
      <c r="W65" s="5"/>
      <c r="X65" s="8"/>
      <c r="Y65" s="7"/>
      <c r="Z65" s="5"/>
      <c r="AA65" s="5"/>
      <c r="AB65" s="8"/>
      <c r="AC65" s="7"/>
      <c r="AD65" s="5"/>
      <c r="AE65" s="5"/>
      <c r="AF65" s="8"/>
    </row>
    <row r="66" spans="1:32">
      <c r="A66" s="1" t="str">
        <f>IF('persönliche Bestellung - Export'!$D61="Mann","x","")</f>
        <v/>
      </c>
      <c r="B66" s="1" t="str">
        <f>IF('persönliche Bestellung - Export'!$D61="Frau","x","")</f>
        <v/>
      </c>
      <c r="C66" s="57" t="str">
        <f>IF('persönliche Bestellung - Export'!$B61&lt;&gt;"",'persönliche Bestellung - Export'!$B61,"")</f>
        <v/>
      </c>
      <c r="D66" s="57" t="str">
        <f>IF('persönliche Bestellung - Export'!$A61&lt;&gt;"",'persönliche Bestellung - Export'!$A61,"")</f>
        <v/>
      </c>
      <c r="E66" s="1" t="str">
        <f>IF('persönliche Bestellung - Export'!$C61&lt;&gt;"",'persönliche Bestellung - Export'!$C61,"")</f>
        <v/>
      </c>
      <c r="F66" s="1" t="str">
        <f t="shared" si="15"/>
        <v/>
      </c>
      <c r="G66" s="1" t="str">
        <f t="shared" si="16"/>
        <v/>
      </c>
      <c r="H66" s="1" t="str">
        <f t="shared" si="17"/>
        <v/>
      </c>
      <c r="I66" s="1" t="str">
        <f t="shared" si="18"/>
        <v/>
      </c>
      <c r="J66" s="1" t="str">
        <f t="shared" si="19"/>
        <v/>
      </c>
      <c r="K66" s="1" t="str">
        <f t="shared" si="20"/>
        <v/>
      </c>
      <c r="L66" s="1" t="str">
        <f t="shared" si="21"/>
        <v/>
      </c>
      <c r="M66" s="1" t="str">
        <f t="shared" si="22"/>
        <v/>
      </c>
      <c r="N66" s="1" t="str">
        <f t="shared" si="23"/>
        <v/>
      </c>
      <c r="O66" s="1" t="str">
        <f t="shared" si="24"/>
        <v/>
      </c>
      <c r="P66" s="1" t="str">
        <f t="shared" si="25"/>
        <v/>
      </c>
      <c r="Q66" s="1" t="str">
        <f t="shared" si="26"/>
        <v/>
      </c>
      <c r="R66" s="1">
        <f t="shared" si="28"/>
        <v>0</v>
      </c>
      <c r="S66" s="1">
        <f t="shared" si="28"/>
        <v>0</v>
      </c>
      <c r="T66" s="10">
        <f t="shared" si="28"/>
        <v>0</v>
      </c>
      <c r="U66" s="11"/>
      <c r="V66" s="5"/>
      <c r="W66" s="5"/>
      <c r="X66" s="8"/>
      <c r="Y66" s="7"/>
      <c r="Z66" s="5"/>
      <c r="AA66" s="5"/>
      <c r="AB66" s="8"/>
      <c r="AC66" s="7"/>
      <c r="AD66" s="5"/>
      <c r="AE66" s="5"/>
      <c r="AF66" s="8"/>
    </row>
    <row r="67" spans="1:32">
      <c r="A67" s="1" t="str">
        <f>IF('persönliche Bestellung - Export'!$D62="Mann","x","")</f>
        <v/>
      </c>
      <c r="B67" s="1" t="str">
        <f>IF('persönliche Bestellung - Export'!$D62="Frau","x","")</f>
        <v/>
      </c>
      <c r="C67" s="57" t="str">
        <f>IF('persönliche Bestellung - Export'!$B62&lt;&gt;"",'persönliche Bestellung - Export'!$B62,"")</f>
        <v/>
      </c>
      <c r="D67" s="57" t="str">
        <f>IF('persönliche Bestellung - Export'!$A62&lt;&gt;"",'persönliche Bestellung - Export'!$A62,"")</f>
        <v/>
      </c>
      <c r="E67" s="1" t="str">
        <f>IF('persönliche Bestellung - Export'!$C62&lt;&gt;"",'persönliche Bestellung - Export'!$C62,"")</f>
        <v/>
      </c>
      <c r="F67" s="1" t="str">
        <f t="shared" si="15"/>
        <v/>
      </c>
      <c r="G67" s="1" t="str">
        <f t="shared" si="16"/>
        <v/>
      </c>
      <c r="H67" s="1" t="str">
        <f t="shared" si="17"/>
        <v/>
      </c>
      <c r="I67" s="1" t="str">
        <f t="shared" si="18"/>
        <v/>
      </c>
      <c r="J67" s="1" t="str">
        <f t="shared" si="19"/>
        <v/>
      </c>
      <c r="K67" s="1" t="str">
        <f t="shared" si="20"/>
        <v/>
      </c>
      <c r="L67" s="1" t="str">
        <f t="shared" si="21"/>
        <v/>
      </c>
      <c r="M67" s="1" t="str">
        <f t="shared" si="22"/>
        <v/>
      </c>
      <c r="N67" s="1" t="str">
        <f t="shared" si="23"/>
        <v/>
      </c>
      <c r="O67" s="1" t="str">
        <f t="shared" si="24"/>
        <v/>
      </c>
      <c r="P67" s="1" t="str">
        <f t="shared" si="25"/>
        <v/>
      </c>
      <c r="Q67" s="1" t="str">
        <f t="shared" si="26"/>
        <v/>
      </c>
      <c r="R67" s="1">
        <f t="shared" si="28"/>
        <v>0</v>
      </c>
      <c r="S67" s="1">
        <f t="shared" si="28"/>
        <v>0</v>
      </c>
      <c r="T67" s="10">
        <f t="shared" si="28"/>
        <v>0</v>
      </c>
      <c r="U67" s="11"/>
      <c r="V67" s="5"/>
      <c r="W67" s="5"/>
      <c r="X67" s="8"/>
      <c r="Y67" s="7"/>
      <c r="Z67" s="5"/>
      <c r="AA67" s="5"/>
      <c r="AB67" s="8"/>
      <c r="AC67" s="7"/>
      <c r="AD67" s="5"/>
      <c r="AE67" s="5"/>
      <c r="AF67" s="8"/>
    </row>
    <row r="68" spans="1:32">
      <c r="A68" s="1" t="str">
        <f>IF('persönliche Bestellung - Export'!$D63="Mann","x","")</f>
        <v/>
      </c>
      <c r="B68" s="1" t="str">
        <f>IF('persönliche Bestellung - Export'!$D63="Frau","x","")</f>
        <v/>
      </c>
      <c r="C68" s="57" t="str">
        <f>IF('persönliche Bestellung - Export'!$B63&lt;&gt;"",'persönliche Bestellung - Export'!$B63,"")</f>
        <v/>
      </c>
      <c r="D68" s="57" t="str">
        <f>IF('persönliche Bestellung - Export'!$A63&lt;&gt;"",'persönliche Bestellung - Export'!$A63,"")</f>
        <v/>
      </c>
      <c r="E68" s="1" t="str">
        <f>IF('persönliche Bestellung - Export'!$C63&lt;&gt;"",'persönliche Bestellung - Export'!$C63,"")</f>
        <v/>
      </c>
      <c r="F68" s="1" t="str">
        <f t="shared" si="15"/>
        <v/>
      </c>
      <c r="G68" s="1" t="str">
        <f t="shared" si="16"/>
        <v/>
      </c>
      <c r="H68" s="1" t="str">
        <f t="shared" si="17"/>
        <v/>
      </c>
      <c r="I68" s="1" t="str">
        <f t="shared" si="18"/>
        <v/>
      </c>
      <c r="J68" s="1" t="str">
        <f t="shared" si="19"/>
        <v/>
      </c>
      <c r="K68" s="1" t="str">
        <f t="shared" si="20"/>
        <v/>
      </c>
      <c r="L68" s="1" t="str">
        <f t="shared" si="21"/>
        <v/>
      </c>
      <c r="M68" s="1" t="str">
        <f t="shared" si="22"/>
        <v/>
      </c>
      <c r="N68" s="1" t="str">
        <f t="shared" si="23"/>
        <v/>
      </c>
      <c r="O68" s="1" t="str">
        <f t="shared" si="24"/>
        <v/>
      </c>
      <c r="P68" s="1" t="str">
        <f t="shared" si="25"/>
        <v/>
      </c>
      <c r="Q68" s="1" t="str">
        <f t="shared" si="26"/>
        <v/>
      </c>
      <c r="R68" s="1">
        <f t="shared" si="28"/>
        <v>0</v>
      </c>
      <c r="S68" s="1">
        <f t="shared" si="28"/>
        <v>0</v>
      </c>
      <c r="T68" s="10">
        <f t="shared" si="28"/>
        <v>0</v>
      </c>
      <c r="U68" s="11"/>
      <c r="V68" s="5"/>
      <c r="W68" s="5"/>
      <c r="X68" s="8"/>
      <c r="Y68" s="7"/>
      <c r="Z68" s="5"/>
      <c r="AA68" s="5"/>
      <c r="AB68" s="8"/>
      <c r="AC68" s="7"/>
      <c r="AD68" s="5"/>
      <c r="AE68" s="5"/>
      <c r="AF68" s="8"/>
    </row>
    <row r="69" spans="1:32">
      <c r="A69" s="1" t="str">
        <f>IF('persönliche Bestellung - Export'!$D64="Mann","x","")</f>
        <v/>
      </c>
      <c r="B69" s="1" t="str">
        <f>IF('persönliche Bestellung - Export'!$D64="Frau","x","")</f>
        <v/>
      </c>
      <c r="C69" s="57" t="str">
        <f>IF('persönliche Bestellung - Export'!$B64&lt;&gt;"",'persönliche Bestellung - Export'!$B64,"")</f>
        <v/>
      </c>
      <c r="D69" s="57" t="str">
        <f>IF('persönliche Bestellung - Export'!$A64&lt;&gt;"",'persönliche Bestellung - Export'!$A64,"")</f>
        <v/>
      </c>
      <c r="E69" s="1" t="str">
        <f>IF('persönliche Bestellung - Export'!$C64&lt;&gt;"",'persönliche Bestellung - Export'!$C64,"")</f>
        <v/>
      </c>
      <c r="F69" s="1" t="str">
        <f t="shared" si="15"/>
        <v/>
      </c>
      <c r="G69" s="1" t="str">
        <f t="shared" si="16"/>
        <v/>
      </c>
      <c r="H69" s="1" t="str">
        <f t="shared" si="17"/>
        <v/>
      </c>
      <c r="I69" s="1" t="str">
        <f t="shared" si="18"/>
        <v/>
      </c>
      <c r="J69" s="1" t="str">
        <f t="shared" si="19"/>
        <v/>
      </c>
      <c r="K69" s="1" t="str">
        <f t="shared" si="20"/>
        <v/>
      </c>
      <c r="L69" s="1" t="str">
        <f t="shared" si="21"/>
        <v/>
      </c>
      <c r="M69" s="1" t="str">
        <f t="shared" si="22"/>
        <v/>
      </c>
      <c r="N69" s="1" t="str">
        <f t="shared" si="23"/>
        <v/>
      </c>
      <c r="O69" s="1" t="str">
        <f t="shared" si="24"/>
        <v/>
      </c>
      <c r="P69" s="1" t="str">
        <f t="shared" si="25"/>
        <v/>
      </c>
      <c r="Q69" s="1" t="str">
        <f t="shared" si="26"/>
        <v/>
      </c>
      <c r="R69" s="1">
        <f t="shared" ref="R69:T88" si="29">SUMPRODUCT((($U69:$AF69)="x")*($U$4:$AF$4=R$7))</f>
        <v>0</v>
      </c>
      <c r="S69" s="1">
        <f t="shared" si="29"/>
        <v>0</v>
      </c>
      <c r="T69" s="10">
        <f t="shared" si="29"/>
        <v>0</v>
      </c>
      <c r="U69" s="11"/>
      <c r="V69" s="5"/>
      <c r="W69" s="5"/>
      <c r="X69" s="8"/>
      <c r="Y69" s="7"/>
      <c r="Z69" s="5"/>
      <c r="AA69" s="5"/>
      <c r="AB69" s="8"/>
      <c r="AC69" s="7"/>
      <c r="AD69" s="5"/>
      <c r="AE69" s="5"/>
      <c r="AF69" s="8"/>
    </row>
    <row r="70" spans="1:32">
      <c r="A70" s="1" t="str">
        <f>IF('persönliche Bestellung - Export'!$D65="Mann","x","")</f>
        <v/>
      </c>
      <c r="B70" s="1" t="str">
        <f>IF('persönliche Bestellung - Export'!$D65="Frau","x","")</f>
        <v/>
      </c>
      <c r="C70" s="57" t="str">
        <f>IF('persönliche Bestellung - Export'!$B65&lt;&gt;"",'persönliche Bestellung - Export'!$B65,"")</f>
        <v/>
      </c>
      <c r="D70" s="57" t="str">
        <f>IF('persönliche Bestellung - Export'!$A65&lt;&gt;"",'persönliche Bestellung - Export'!$A65,"")</f>
        <v/>
      </c>
      <c r="E70" s="1" t="str">
        <f>IF('persönliche Bestellung - Export'!$C65&lt;&gt;"",'persönliche Bestellung - Export'!$C65,"")</f>
        <v/>
      </c>
      <c r="F70" s="1" t="str">
        <f t="shared" si="15"/>
        <v/>
      </c>
      <c r="G70" s="1" t="str">
        <f t="shared" si="16"/>
        <v/>
      </c>
      <c r="H70" s="1" t="str">
        <f t="shared" si="17"/>
        <v/>
      </c>
      <c r="I70" s="1" t="str">
        <f t="shared" si="18"/>
        <v/>
      </c>
      <c r="J70" s="1" t="str">
        <f t="shared" si="19"/>
        <v/>
      </c>
      <c r="K70" s="1" t="str">
        <f t="shared" si="20"/>
        <v/>
      </c>
      <c r="L70" s="1" t="str">
        <f t="shared" si="21"/>
        <v/>
      </c>
      <c r="M70" s="1" t="str">
        <f t="shared" si="22"/>
        <v/>
      </c>
      <c r="N70" s="1" t="str">
        <f t="shared" si="23"/>
        <v/>
      </c>
      <c r="O70" s="1" t="str">
        <f t="shared" si="24"/>
        <v/>
      </c>
      <c r="P70" s="1" t="str">
        <f t="shared" si="25"/>
        <v/>
      </c>
      <c r="Q70" s="1" t="str">
        <f t="shared" si="26"/>
        <v/>
      </c>
      <c r="R70" s="1">
        <f t="shared" si="29"/>
        <v>0</v>
      </c>
      <c r="S70" s="1">
        <f t="shared" si="29"/>
        <v>0</v>
      </c>
      <c r="T70" s="10">
        <f t="shared" si="29"/>
        <v>0</v>
      </c>
      <c r="U70" s="11"/>
      <c r="V70" s="5"/>
      <c r="W70" s="5"/>
      <c r="X70" s="8"/>
      <c r="Y70" s="7"/>
      <c r="Z70" s="5"/>
      <c r="AA70" s="5"/>
      <c r="AB70" s="8"/>
      <c r="AC70" s="7"/>
      <c r="AD70" s="5"/>
      <c r="AE70" s="5"/>
      <c r="AF70" s="8"/>
    </row>
    <row r="71" spans="1:32">
      <c r="A71" s="1" t="str">
        <f>IF('persönliche Bestellung - Export'!$D66="Mann","x","")</f>
        <v/>
      </c>
      <c r="B71" s="1" t="str">
        <f>IF('persönliche Bestellung - Export'!$D66="Frau","x","")</f>
        <v/>
      </c>
      <c r="C71" s="57" t="str">
        <f>IF('persönliche Bestellung - Export'!$B66&lt;&gt;"",'persönliche Bestellung - Export'!$B66,"")</f>
        <v/>
      </c>
      <c r="D71" s="57" t="str">
        <f>IF('persönliche Bestellung - Export'!$A66&lt;&gt;"",'persönliche Bestellung - Export'!$A66,"")</f>
        <v/>
      </c>
      <c r="E71" s="1" t="str">
        <f>IF('persönliche Bestellung - Export'!$C66&lt;&gt;"",'persönliche Bestellung - Export'!$C66,"")</f>
        <v/>
      </c>
      <c r="F71" s="1" t="str">
        <f t="shared" si="15"/>
        <v/>
      </c>
      <c r="G71" s="1" t="str">
        <f t="shared" si="16"/>
        <v/>
      </c>
      <c r="H71" s="1" t="str">
        <f t="shared" si="17"/>
        <v/>
      </c>
      <c r="I71" s="1" t="str">
        <f t="shared" si="18"/>
        <v/>
      </c>
      <c r="J71" s="1" t="str">
        <f t="shared" si="19"/>
        <v/>
      </c>
      <c r="K71" s="1" t="str">
        <f t="shared" si="20"/>
        <v/>
      </c>
      <c r="L71" s="1" t="str">
        <f t="shared" si="21"/>
        <v/>
      </c>
      <c r="M71" s="1" t="str">
        <f t="shared" si="22"/>
        <v/>
      </c>
      <c r="N71" s="1" t="str">
        <f t="shared" si="23"/>
        <v/>
      </c>
      <c r="O71" s="1" t="str">
        <f t="shared" si="24"/>
        <v/>
      </c>
      <c r="P71" s="1" t="str">
        <f t="shared" si="25"/>
        <v/>
      </c>
      <c r="Q71" s="1" t="str">
        <f t="shared" si="26"/>
        <v/>
      </c>
      <c r="R71" s="1">
        <f t="shared" si="29"/>
        <v>0</v>
      </c>
      <c r="S71" s="1">
        <f t="shared" si="29"/>
        <v>0</v>
      </c>
      <c r="T71" s="10">
        <f t="shared" si="29"/>
        <v>0</v>
      </c>
      <c r="U71" s="11"/>
      <c r="V71" s="5"/>
      <c r="W71" s="5"/>
      <c r="X71" s="8"/>
      <c r="Y71" s="7"/>
      <c r="Z71" s="5"/>
      <c r="AA71" s="5"/>
      <c r="AB71" s="8"/>
      <c r="AC71" s="7"/>
      <c r="AD71" s="5"/>
      <c r="AE71" s="5"/>
      <c r="AF71" s="8"/>
    </row>
    <row r="72" spans="1:32">
      <c r="A72" s="1" t="str">
        <f>IF('persönliche Bestellung - Export'!$D67="Mann","x","")</f>
        <v/>
      </c>
      <c r="B72" s="1" t="str">
        <f>IF('persönliche Bestellung - Export'!$D67="Frau","x","")</f>
        <v/>
      </c>
      <c r="C72" s="57" t="str">
        <f>IF('persönliche Bestellung - Export'!$B67&lt;&gt;"",'persönliche Bestellung - Export'!$B67,"")</f>
        <v/>
      </c>
      <c r="D72" s="57" t="str">
        <f>IF('persönliche Bestellung - Export'!$A67&lt;&gt;"",'persönliche Bestellung - Export'!$A67,"")</f>
        <v/>
      </c>
      <c r="E72" s="1" t="str">
        <f>IF('persönliche Bestellung - Export'!$C67&lt;&gt;"",'persönliche Bestellung - Export'!$C67,"")</f>
        <v/>
      </c>
      <c r="F72" s="1" t="str">
        <f t="shared" si="15"/>
        <v/>
      </c>
      <c r="G72" s="1" t="str">
        <f t="shared" si="16"/>
        <v/>
      </c>
      <c r="H72" s="1" t="str">
        <f t="shared" si="17"/>
        <v/>
      </c>
      <c r="I72" s="1" t="str">
        <f t="shared" si="18"/>
        <v/>
      </c>
      <c r="J72" s="1" t="str">
        <f t="shared" si="19"/>
        <v/>
      </c>
      <c r="K72" s="1" t="str">
        <f t="shared" si="20"/>
        <v/>
      </c>
      <c r="L72" s="1" t="str">
        <f t="shared" si="21"/>
        <v/>
      </c>
      <c r="M72" s="1" t="str">
        <f t="shared" si="22"/>
        <v/>
      </c>
      <c r="N72" s="1" t="str">
        <f t="shared" si="23"/>
        <v/>
      </c>
      <c r="O72" s="1" t="str">
        <f t="shared" si="24"/>
        <v/>
      </c>
      <c r="P72" s="1" t="str">
        <f t="shared" si="25"/>
        <v/>
      </c>
      <c r="Q72" s="1" t="str">
        <f t="shared" si="26"/>
        <v/>
      </c>
      <c r="R72" s="1">
        <f t="shared" si="29"/>
        <v>0</v>
      </c>
      <c r="S72" s="1">
        <f t="shared" si="29"/>
        <v>0</v>
      </c>
      <c r="T72" s="10">
        <f t="shared" si="29"/>
        <v>0</v>
      </c>
      <c r="U72" s="11"/>
      <c r="V72" s="5"/>
      <c r="W72" s="5"/>
      <c r="X72" s="8"/>
      <c r="Y72" s="7"/>
      <c r="Z72" s="5"/>
      <c r="AA72" s="5"/>
      <c r="AB72" s="8"/>
      <c r="AC72" s="7"/>
      <c r="AD72" s="5"/>
      <c r="AE72" s="5"/>
      <c r="AF72" s="8"/>
    </row>
    <row r="73" spans="1:32">
      <c r="A73" s="1" t="str">
        <f>IF('persönliche Bestellung - Export'!$D68="Mann","x","")</f>
        <v/>
      </c>
      <c r="B73" s="1" t="str">
        <f>IF('persönliche Bestellung - Export'!$D68="Frau","x","")</f>
        <v/>
      </c>
      <c r="C73" s="57" t="str">
        <f>IF('persönliche Bestellung - Export'!$B68&lt;&gt;"",'persönliche Bestellung - Export'!$B68,"")</f>
        <v/>
      </c>
      <c r="D73" s="57" t="str">
        <f>IF('persönliche Bestellung - Export'!$A68&lt;&gt;"",'persönliche Bestellung - Export'!$A68,"")</f>
        <v/>
      </c>
      <c r="E73" s="1" t="str">
        <f>IF('persönliche Bestellung - Export'!$C68&lt;&gt;"",'persönliche Bestellung - Export'!$C68,"")</f>
        <v/>
      </c>
      <c r="F73" s="1" t="str">
        <f t="shared" si="15"/>
        <v/>
      </c>
      <c r="G73" s="1" t="str">
        <f t="shared" si="16"/>
        <v/>
      </c>
      <c r="H73" s="1" t="str">
        <f t="shared" si="17"/>
        <v/>
      </c>
      <c r="I73" s="1" t="str">
        <f t="shared" si="18"/>
        <v/>
      </c>
      <c r="J73" s="1" t="str">
        <f t="shared" si="19"/>
        <v/>
      </c>
      <c r="K73" s="1" t="str">
        <f t="shared" si="20"/>
        <v/>
      </c>
      <c r="L73" s="1" t="str">
        <f t="shared" si="21"/>
        <v/>
      </c>
      <c r="M73" s="1" t="str">
        <f t="shared" si="22"/>
        <v/>
      </c>
      <c r="N73" s="1" t="str">
        <f t="shared" si="23"/>
        <v/>
      </c>
      <c r="O73" s="1" t="str">
        <f t="shared" si="24"/>
        <v/>
      </c>
      <c r="P73" s="1" t="str">
        <f t="shared" si="25"/>
        <v/>
      </c>
      <c r="Q73" s="1" t="str">
        <f t="shared" si="26"/>
        <v/>
      </c>
      <c r="R73" s="1">
        <f t="shared" si="29"/>
        <v>0</v>
      </c>
      <c r="S73" s="1">
        <f t="shared" si="29"/>
        <v>0</v>
      </c>
      <c r="T73" s="10">
        <f t="shared" si="29"/>
        <v>0</v>
      </c>
      <c r="U73" s="11"/>
      <c r="V73" s="5"/>
      <c r="W73" s="5"/>
      <c r="X73" s="8"/>
      <c r="Y73" s="7"/>
      <c r="Z73" s="5"/>
      <c r="AA73" s="5"/>
      <c r="AB73" s="8"/>
      <c r="AC73" s="7"/>
      <c r="AD73" s="5"/>
      <c r="AE73" s="5"/>
      <c r="AF73" s="8"/>
    </row>
    <row r="74" spans="1:32">
      <c r="A74" s="1" t="str">
        <f>IF('persönliche Bestellung - Export'!$D69="Mann","x","")</f>
        <v/>
      </c>
      <c r="B74" s="1" t="str">
        <f>IF('persönliche Bestellung - Export'!$D69="Frau","x","")</f>
        <v/>
      </c>
      <c r="C74" s="57" t="str">
        <f>IF('persönliche Bestellung - Export'!$B69&lt;&gt;"",'persönliche Bestellung - Export'!$B69,"")</f>
        <v/>
      </c>
      <c r="D74" s="57" t="str">
        <f>IF('persönliche Bestellung - Export'!$A69&lt;&gt;"",'persönliche Bestellung - Export'!$A69,"")</f>
        <v/>
      </c>
      <c r="E74" s="1" t="str">
        <f>IF('persönliche Bestellung - Export'!$C69&lt;&gt;"",'persönliche Bestellung - Export'!$C69,"")</f>
        <v/>
      </c>
      <c r="F74" s="1" t="str">
        <f t="shared" si="15"/>
        <v/>
      </c>
      <c r="G74" s="1" t="str">
        <f t="shared" si="16"/>
        <v/>
      </c>
      <c r="H74" s="1" t="str">
        <f t="shared" si="17"/>
        <v/>
      </c>
      <c r="I74" s="1" t="str">
        <f t="shared" si="18"/>
        <v/>
      </c>
      <c r="J74" s="1" t="str">
        <f t="shared" si="19"/>
        <v/>
      </c>
      <c r="K74" s="1" t="str">
        <f t="shared" si="20"/>
        <v/>
      </c>
      <c r="L74" s="1" t="str">
        <f t="shared" si="21"/>
        <v/>
      </c>
      <c r="M74" s="1" t="str">
        <f t="shared" si="22"/>
        <v/>
      </c>
      <c r="N74" s="1" t="str">
        <f t="shared" si="23"/>
        <v/>
      </c>
      <c r="O74" s="1" t="str">
        <f t="shared" si="24"/>
        <v/>
      </c>
      <c r="P74" s="1" t="str">
        <f t="shared" si="25"/>
        <v/>
      </c>
      <c r="Q74" s="1" t="str">
        <f t="shared" si="26"/>
        <v/>
      </c>
      <c r="R74" s="1">
        <f t="shared" si="29"/>
        <v>0</v>
      </c>
      <c r="S74" s="1">
        <f t="shared" si="29"/>
        <v>0</v>
      </c>
      <c r="T74" s="10">
        <f t="shared" si="29"/>
        <v>0</v>
      </c>
      <c r="U74" s="11"/>
      <c r="V74" s="5"/>
      <c r="W74" s="5"/>
      <c r="X74" s="8"/>
      <c r="Y74" s="7"/>
      <c r="Z74" s="5"/>
      <c r="AA74" s="5"/>
      <c r="AB74" s="8"/>
      <c r="AC74" s="7"/>
      <c r="AD74" s="5"/>
      <c r="AE74" s="5"/>
      <c r="AF74" s="8"/>
    </row>
    <row r="75" spans="1:32">
      <c r="A75" s="1" t="str">
        <f>IF('persönliche Bestellung - Export'!$D70="Mann","x","")</f>
        <v/>
      </c>
      <c r="B75" s="1" t="str">
        <f>IF('persönliche Bestellung - Export'!$D70="Frau","x","")</f>
        <v/>
      </c>
      <c r="C75" s="57" t="str">
        <f>IF('persönliche Bestellung - Export'!$B70&lt;&gt;"",'persönliche Bestellung - Export'!$B70,"")</f>
        <v/>
      </c>
      <c r="D75" s="57" t="str">
        <f>IF('persönliche Bestellung - Export'!$A70&lt;&gt;"",'persönliche Bestellung - Export'!$A70,"")</f>
        <v/>
      </c>
      <c r="E75" s="1" t="str">
        <f>IF('persönliche Bestellung - Export'!$C70&lt;&gt;"",'persönliche Bestellung - Export'!$C70,"")</f>
        <v/>
      </c>
      <c r="F75" s="1" t="str">
        <f t="shared" si="15"/>
        <v/>
      </c>
      <c r="G75" s="1" t="str">
        <f t="shared" si="16"/>
        <v/>
      </c>
      <c r="H75" s="1" t="str">
        <f t="shared" si="17"/>
        <v/>
      </c>
      <c r="I75" s="1" t="str">
        <f t="shared" si="18"/>
        <v/>
      </c>
      <c r="J75" s="1" t="str">
        <f t="shared" si="19"/>
        <v/>
      </c>
      <c r="K75" s="1" t="str">
        <f t="shared" si="20"/>
        <v/>
      </c>
      <c r="L75" s="1" t="str">
        <f t="shared" si="21"/>
        <v/>
      </c>
      <c r="M75" s="1" t="str">
        <f t="shared" si="22"/>
        <v/>
      </c>
      <c r="N75" s="1" t="str">
        <f t="shared" si="23"/>
        <v/>
      </c>
      <c r="O75" s="1" t="str">
        <f t="shared" si="24"/>
        <v/>
      </c>
      <c r="P75" s="1" t="str">
        <f t="shared" si="25"/>
        <v/>
      </c>
      <c r="Q75" s="1" t="str">
        <f t="shared" si="26"/>
        <v/>
      </c>
      <c r="R75" s="1">
        <f t="shared" si="29"/>
        <v>0</v>
      </c>
      <c r="S75" s="1">
        <f t="shared" si="29"/>
        <v>0</v>
      </c>
      <c r="T75" s="10">
        <f t="shared" si="29"/>
        <v>0</v>
      </c>
      <c r="U75" s="11"/>
      <c r="V75" s="5"/>
      <c r="W75" s="5"/>
      <c r="X75" s="8"/>
      <c r="Y75" s="7"/>
      <c r="Z75" s="5"/>
      <c r="AA75" s="5"/>
      <c r="AB75" s="8"/>
      <c r="AC75" s="7"/>
      <c r="AD75" s="5"/>
      <c r="AE75" s="5"/>
      <c r="AF75" s="8"/>
    </row>
    <row r="76" spans="1:32">
      <c r="A76" s="1" t="str">
        <f>IF('persönliche Bestellung - Export'!$D71="Mann","x","")</f>
        <v/>
      </c>
      <c r="B76" s="1" t="str">
        <f>IF('persönliche Bestellung - Export'!$D71="Frau","x","")</f>
        <v/>
      </c>
      <c r="C76" s="57" t="str">
        <f>IF('persönliche Bestellung - Export'!$B71&lt;&gt;"",'persönliche Bestellung - Export'!$B71,"")</f>
        <v/>
      </c>
      <c r="D76" s="57" t="str">
        <f>IF('persönliche Bestellung - Export'!$A71&lt;&gt;"",'persönliche Bestellung - Export'!$A71,"")</f>
        <v/>
      </c>
      <c r="E76" s="1" t="str">
        <f>IF('persönliche Bestellung - Export'!$C71&lt;&gt;"",'persönliche Bestellung - Export'!$C71,"")</f>
        <v/>
      </c>
      <c r="F76" s="1" t="str">
        <f t="shared" si="15"/>
        <v/>
      </c>
      <c r="G76" s="1" t="str">
        <f t="shared" si="16"/>
        <v/>
      </c>
      <c r="H76" s="1" t="str">
        <f t="shared" si="17"/>
        <v/>
      </c>
      <c r="I76" s="1" t="str">
        <f t="shared" si="18"/>
        <v/>
      </c>
      <c r="J76" s="1" t="str">
        <f t="shared" si="19"/>
        <v/>
      </c>
      <c r="K76" s="1" t="str">
        <f t="shared" si="20"/>
        <v/>
      </c>
      <c r="L76" s="1" t="str">
        <f t="shared" si="21"/>
        <v/>
      </c>
      <c r="M76" s="1" t="str">
        <f t="shared" si="22"/>
        <v/>
      </c>
      <c r="N76" s="1" t="str">
        <f t="shared" si="23"/>
        <v/>
      </c>
      <c r="O76" s="1" t="str">
        <f t="shared" si="24"/>
        <v/>
      </c>
      <c r="P76" s="1" t="str">
        <f t="shared" si="25"/>
        <v/>
      </c>
      <c r="Q76" s="1" t="str">
        <f t="shared" si="26"/>
        <v/>
      </c>
      <c r="R76" s="1">
        <f t="shared" si="29"/>
        <v>0</v>
      </c>
      <c r="S76" s="1">
        <f t="shared" si="29"/>
        <v>0</v>
      </c>
      <c r="T76" s="10">
        <f t="shared" si="29"/>
        <v>0</v>
      </c>
      <c r="U76" s="11"/>
      <c r="V76" s="5"/>
      <c r="W76" s="5"/>
      <c r="X76" s="8"/>
      <c r="Y76" s="7"/>
      <c r="Z76" s="5"/>
      <c r="AA76" s="5"/>
      <c r="AB76" s="8"/>
      <c r="AC76" s="7"/>
      <c r="AD76" s="5"/>
      <c r="AE76" s="5"/>
      <c r="AF76" s="8"/>
    </row>
    <row r="77" spans="1:32">
      <c r="A77" s="1" t="str">
        <f>IF('persönliche Bestellung - Export'!$D72="Mann","x","")</f>
        <v/>
      </c>
      <c r="B77" s="1" t="str">
        <f>IF('persönliche Bestellung - Export'!$D72="Frau","x","")</f>
        <v/>
      </c>
      <c r="C77" s="57" t="str">
        <f>IF('persönliche Bestellung - Export'!$B72&lt;&gt;"",'persönliche Bestellung - Export'!$B72,"")</f>
        <v/>
      </c>
      <c r="D77" s="57" t="str">
        <f>IF('persönliche Bestellung - Export'!$A72&lt;&gt;"",'persönliche Bestellung - Export'!$A72,"")</f>
        <v/>
      </c>
      <c r="E77" s="1" t="str">
        <f>IF('persönliche Bestellung - Export'!$C72&lt;&gt;"",'persönliche Bestellung - Export'!$C72,"")</f>
        <v/>
      </c>
      <c r="F77" s="1" t="str">
        <f t="shared" si="15"/>
        <v/>
      </c>
      <c r="G77" s="1" t="str">
        <f t="shared" si="16"/>
        <v/>
      </c>
      <c r="H77" s="1" t="str">
        <f t="shared" si="17"/>
        <v/>
      </c>
      <c r="I77" s="1" t="str">
        <f t="shared" si="18"/>
        <v/>
      </c>
      <c r="J77" s="1" t="str">
        <f t="shared" si="19"/>
        <v/>
      </c>
      <c r="K77" s="1" t="str">
        <f t="shared" si="20"/>
        <v/>
      </c>
      <c r="L77" s="1" t="str">
        <f t="shared" si="21"/>
        <v/>
      </c>
      <c r="M77" s="1" t="str">
        <f t="shared" si="22"/>
        <v/>
      </c>
      <c r="N77" s="1" t="str">
        <f t="shared" si="23"/>
        <v/>
      </c>
      <c r="O77" s="1" t="str">
        <f t="shared" si="24"/>
        <v/>
      </c>
      <c r="P77" s="1" t="str">
        <f t="shared" si="25"/>
        <v/>
      </c>
      <c r="Q77" s="1" t="str">
        <f t="shared" si="26"/>
        <v/>
      </c>
      <c r="R77" s="1">
        <f t="shared" si="29"/>
        <v>0</v>
      </c>
      <c r="S77" s="1">
        <f t="shared" si="29"/>
        <v>0</v>
      </c>
      <c r="T77" s="10">
        <f t="shared" si="29"/>
        <v>0</v>
      </c>
      <c r="U77" s="11"/>
      <c r="V77" s="5"/>
      <c r="W77" s="5"/>
      <c r="X77" s="8"/>
      <c r="Y77" s="7"/>
      <c r="Z77" s="5"/>
      <c r="AA77" s="5"/>
      <c r="AB77" s="8"/>
      <c r="AC77" s="7"/>
      <c r="AD77" s="5"/>
      <c r="AE77" s="5"/>
      <c r="AF77" s="8"/>
    </row>
    <row r="78" spans="1:32">
      <c r="A78" s="1" t="str">
        <f>IF('persönliche Bestellung - Export'!$D73="Mann","x","")</f>
        <v/>
      </c>
      <c r="B78" s="1" t="str">
        <f>IF('persönliche Bestellung - Export'!$D73="Frau","x","")</f>
        <v/>
      </c>
      <c r="C78" s="57" t="str">
        <f>IF('persönliche Bestellung - Export'!$B73&lt;&gt;"",'persönliche Bestellung - Export'!$B73,"")</f>
        <v/>
      </c>
      <c r="D78" s="57" t="str">
        <f>IF('persönliche Bestellung - Export'!$A73&lt;&gt;"",'persönliche Bestellung - Export'!$A73,"")</f>
        <v/>
      </c>
      <c r="E78" s="1" t="str">
        <f>IF('persönliche Bestellung - Export'!$C73&lt;&gt;"",'persönliche Bestellung - Export'!$C73,"")</f>
        <v/>
      </c>
      <c r="F78" s="1" t="str">
        <f t="shared" ref="F78:F135" si="30">IF($E78&lt;&gt;"",IF(AND(LOWER($A78)="x",OR($G$3-$E78=16,$G$3-$E78=17)),"x",""),"")</f>
        <v/>
      </c>
      <c r="G78" s="1" t="str">
        <f t="shared" ref="G78:G135" si="31">IF($E78&lt;&gt;"",IF(AND(LOWER($A78)="x",OR($G$3-$E78=14,$G$3-$E78=15)),"x",""),"")</f>
        <v/>
      </c>
      <c r="H78" s="1" t="str">
        <f t="shared" ref="H78:H135" si="32">IF($E78&lt;&gt;"",IF(AND(LOWER($A78)="x",OR($G$3-$E78=12,$G$3-$E78=13)),"x",""),"")</f>
        <v/>
      </c>
      <c r="I78" s="1" t="str">
        <f t="shared" ref="I78:I135" si="33">IF($E78&lt;&gt;"",IF(AND(LOWER($A78)="x",OR($G$3-$E78=10,$G$3-$E78=11)),"x",""),"")</f>
        <v/>
      </c>
      <c r="J78" s="1" t="str">
        <f t="shared" ref="J78:J135" si="34">IF($E78&lt;&gt;"",IF(AND(LOWER($A78)="x",OR($G$3-$E78=8,$G$3-$E78=9)),"x",""),"")</f>
        <v/>
      </c>
      <c r="K78" s="1" t="str">
        <f t="shared" ref="K78:K135" si="35">IF($E78&lt;&gt;"",IF(AND(LOWER($A78)="x",$G$3-$E78&lt;8),"x",""),"")</f>
        <v/>
      </c>
      <c r="L78" s="1" t="str">
        <f t="shared" ref="L78:L135" si="36">IF($E78&lt;&gt;"",IF(AND(LOWER($B78)="x",OR($G$3-$E78=16,$G$3-$E78=17)),"x",""),"")</f>
        <v/>
      </c>
      <c r="M78" s="1" t="str">
        <f t="shared" ref="M78:M135" si="37">IF($E78&lt;&gt;"",IF(AND(LOWER($B78)="x",OR($G$3-$E78=14,$G$3-$E78=15)),"x",""),"")</f>
        <v/>
      </c>
      <c r="N78" s="1" t="str">
        <f t="shared" ref="N78:N135" si="38">IF($E78&lt;&gt;"",IF(AND(LOWER($B78)="x",OR($G$3-$E78=12,$G$3-$E78=13)),"x",""),"")</f>
        <v/>
      </c>
      <c r="O78" s="1" t="str">
        <f t="shared" ref="O78:O135" si="39">IF($E78&lt;&gt;"",IF(AND(LOWER($B78)="x",OR($G$3-$E78=10,$G$3-$E78=11)),"x",""),"")</f>
        <v/>
      </c>
      <c r="P78" s="1" t="str">
        <f t="shared" ref="P78:P135" si="40">IF($E78&lt;&gt;"",IF(AND(LOWER($B78)="x",OR($G$3-$E78=8,$G$3-$E78=9)),"x",""),"")</f>
        <v/>
      </c>
      <c r="Q78" s="1" t="str">
        <f t="shared" ref="Q78:Q135" si="41">IF($E78&lt;&gt;"",IF(AND(LOWER($B78)="x",$G$3-$E78&lt;8),"x",""),"")</f>
        <v/>
      </c>
      <c r="R78" s="1">
        <f t="shared" si="29"/>
        <v>0</v>
      </c>
      <c r="S78" s="1">
        <f t="shared" si="29"/>
        <v>0</v>
      </c>
      <c r="T78" s="10">
        <f t="shared" si="29"/>
        <v>0</v>
      </c>
      <c r="U78" s="11"/>
      <c r="V78" s="5"/>
      <c r="W78" s="5"/>
      <c r="X78" s="8"/>
      <c r="Y78" s="7"/>
      <c r="Z78" s="5"/>
      <c r="AA78" s="5"/>
      <c r="AB78" s="8"/>
      <c r="AC78" s="7"/>
      <c r="AD78" s="5"/>
      <c r="AE78" s="5"/>
      <c r="AF78" s="8"/>
    </row>
    <row r="79" spans="1:32">
      <c r="A79" s="1" t="str">
        <f>IF('persönliche Bestellung - Export'!$D74="Mann","x","")</f>
        <v/>
      </c>
      <c r="B79" s="1" t="str">
        <f>IF('persönliche Bestellung - Export'!$D74="Frau","x","")</f>
        <v/>
      </c>
      <c r="C79" s="57" t="str">
        <f>IF('persönliche Bestellung - Export'!$B74&lt;&gt;"",'persönliche Bestellung - Export'!$B74,"")</f>
        <v/>
      </c>
      <c r="D79" s="57" t="str">
        <f>IF('persönliche Bestellung - Export'!$A74&lt;&gt;"",'persönliche Bestellung - Export'!$A74,"")</f>
        <v/>
      </c>
      <c r="E79" s="1" t="str">
        <f>IF('persönliche Bestellung - Export'!$C74&lt;&gt;"",'persönliche Bestellung - Export'!$C74,"")</f>
        <v/>
      </c>
      <c r="F79" s="1" t="str">
        <f t="shared" si="30"/>
        <v/>
      </c>
      <c r="G79" s="1" t="str">
        <f t="shared" si="31"/>
        <v/>
      </c>
      <c r="H79" s="1" t="str">
        <f t="shared" si="32"/>
        <v/>
      </c>
      <c r="I79" s="1" t="str">
        <f t="shared" si="33"/>
        <v/>
      </c>
      <c r="J79" s="1" t="str">
        <f t="shared" si="34"/>
        <v/>
      </c>
      <c r="K79" s="1" t="str">
        <f t="shared" si="35"/>
        <v/>
      </c>
      <c r="L79" s="1" t="str">
        <f t="shared" si="36"/>
        <v/>
      </c>
      <c r="M79" s="1" t="str">
        <f t="shared" si="37"/>
        <v/>
      </c>
      <c r="N79" s="1" t="str">
        <f t="shared" si="38"/>
        <v/>
      </c>
      <c r="O79" s="1" t="str">
        <f t="shared" si="39"/>
        <v/>
      </c>
      <c r="P79" s="1" t="str">
        <f t="shared" si="40"/>
        <v/>
      </c>
      <c r="Q79" s="1" t="str">
        <f t="shared" si="41"/>
        <v/>
      </c>
      <c r="R79" s="1">
        <f t="shared" si="29"/>
        <v>0</v>
      </c>
      <c r="S79" s="1">
        <f t="shared" si="29"/>
        <v>0</v>
      </c>
      <c r="T79" s="10">
        <f t="shared" si="29"/>
        <v>0</v>
      </c>
      <c r="U79" s="11"/>
      <c r="V79" s="5"/>
      <c r="W79" s="5"/>
      <c r="X79" s="8"/>
      <c r="Y79" s="7"/>
      <c r="Z79" s="5"/>
      <c r="AA79" s="5"/>
      <c r="AB79" s="8"/>
      <c r="AC79" s="7"/>
      <c r="AD79" s="5"/>
      <c r="AE79" s="5"/>
      <c r="AF79" s="8"/>
    </row>
    <row r="80" spans="1:32">
      <c r="A80" s="1" t="str">
        <f>IF('persönliche Bestellung - Export'!$D75="Mann","x","")</f>
        <v/>
      </c>
      <c r="B80" s="1" t="str">
        <f>IF('persönliche Bestellung - Export'!$D75="Frau","x","")</f>
        <v/>
      </c>
      <c r="C80" s="57" t="str">
        <f>IF('persönliche Bestellung - Export'!$B75&lt;&gt;"",'persönliche Bestellung - Export'!$B75,"")</f>
        <v/>
      </c>
      <c r="D80" s="57" t="str">
        <f>IF('persönliche Bestellung - Export'!$A75&lt;&gt;"",'persönliche Bestellung - Export'!$A75,"")</f>
        <v/>
      </c>
      <c r="E80" s="1" t="str">
        <f>IF('persönliche Bestellung - Export'!$C75&lt;&gt;"",'persönliche Bestellung - Export'!$C75,"")</f>
        <v/>
      </c>
      <c r="F80" s="1" t="str">
        <f t="shared" si="30"/>
        <v/>
      </c>
      <c r="G80" s="1" t="str">
        <f t="shared" si="31"/>
        <v/>
      </c>
      <c r="H80" s="1" t="str">
        <f t="shared" si="32"/>
        <v/>
      </c>
      <c r="I80" s="1" t="str">
        <f t="shared" si="33"/>
        <v/>
      </c>
      <c r="J80" s="1" t="str">
        <f t="shared" si="34"/>
        <v/>
      </c>
      <c r="K80" s="1" t="str">
        <f t="shared" si="35"/>
        <v/>
      </c>
      <c r="L80" s="1" t="str">
        <f t="shared" si="36"/>
        <v/>
      </c>
      <c r="M80" s="1" t="str">
        <f t="shared" si="37"/>
        <v/>
      </c>
      <c r="N80" s="1" t="str">
        <f t="shared" si="38"/>
        <v/>
      </c>
      <c r="O80" s="1" t="str">
        <f t="shared" si="39"/>
        <v/>
      </c>
      <c r="P80" s="1" t="str">
        <f t="shared" si="40"/>
        <v/>
      </c>
      <c r="Q80" s="1" t="str">
        <f t="shared" si="41"/>
        <v/>
      </c>
      <c r="R80" s="1">
        <f t="shared" si="29"/>
        <v>0</v>
      </c>
      <c r="S80" s="1">
        <f t="shared" si="29"/>
        <v>0</v>
      </c>
      <c r="T80" s="10">
        <f t="shared" si="29"/>
        <v>0</v>
      </c>
      <c r="U80" s="11"/>
      <c r="V80" s="5"/>
      <c r="W80" s="5"/>
      <c r="X80" s="8"/>
      <c r="Y80" s="7"/>
      <c r="Z80" s="5"/>
      <c r="AA80" s="5"/>
      <c r="AB80" s="8"/>
      <c r="AC80" s="7"/>
      <c r="AD80" s="5"/>
      <c r="AE80" s="5"/>
      <c r="AF80" s="8"/>
    </row>
    <row r="81" spans="1:32">
      <c r="A81" s="1" t="str">
        <f>IF('persönliche Bestellung - Export'!$D76="Mann","x","")</f>
        <v/>
      </c>
      <c r="B81" s="1" t="str">
        <f>IF('persönliche Bestellung - Export'!$D76="Frau","x","")</f>
        <v/>
      </c>
      <c r="C81" s="57" t="str">
        <f>IF('persönliche Bestellung - Export'!$B76&lt;&gt;"",'persönliche Bestellung - Export'!$B76,"")</f>
        <v/>
      </c>
      <c r="D81" s="57" t="str">
        <f>IF('persönliche Bestellung - Export'!$A76&lt;&gt;"",'persönliche Bestellung - Export'!$A76,"")</f>
        <v/>
      </c>
      <c r="E81" s="1" t="str">
        <f>IF('persönliche Bestellung - Export'!$C76&lt;&gt;"",'persönliche Bestellung - Export'!$C76,"")</f>
        <v/>
      </c>
      <c r="F81" s="1" t="str">
        <f t="shared" si="30"/>
        <v/>
      </c>
      <c r="G81" s="1" t="str">
        <f t="shared" si="31"/>
        <v/>
      </c>
      <c r="H81" s="1" t="str">
        <f t="shared" si="32"/>
        <v/>
      </c>
      <c r="I81" s="1" t="str">
        <f t="shared" si="33"/>
        <v/>
      </c>
      <c r="J81" s="1" t="str">
        <f t="shared" si="34"/>
        <v/>
      </c>
      <c r="K81" s="1" t="str">
        <f t="shared" si="35"/>
        <v/>
      </c>
      <c r="L81" s="1" t="str">
        <f t="shared" si="36"/>
        <v/>
      </c>
      <c r="M81" s="1" t="str">
        <f t="shared" si="37"/>
        <v/>
      </c>
      <c r="N81" s="1" t="str">
        <f t="shared" si="38"/>
        <v/>
      </c>
      <c r="O81" s="1" t="str">
        <f t="shared" si="39"/>
        <v/>
      </c>
      <c r="P81" s="1" t="str">
        <f t="shared" si="40"/>
        <v/>
      </c>
      <c r="Q81" s="1" t="str">
        <f t="shared" si="41"/>
        <v/>
      </c>
      <c r="R81" s="1">
        <f t="shared" si="29"/>
        <v>0</v>
      </c>
      <c r="S81" s="1">
        <f t="shared" si="29"/>
        <v>0</v>
      </c>
      <c r="T81" s="10">
        <f t="shared" si="29"/>
        <v>0</v>
      </c>
      <c r="U81" s="11"/>
      <c r="V81" s="5"/>
      <c r="W81" s="5"/>
      <c r="X81" s="8"/>
      <c r="Y81" s="7"/>
      <c r="Z81" s="5"/>
      <c r="AA81" s="5"/>
      <c r="AB81" s="8"/>
      <c r="AC81" s="7"/>
      <c r="AD81" s="5"/>
      <c r="AE81" s="5"/>
      <c r="AF81" s="8"/>
    </row>
    <row r="82" spans="1:32">
      <c r="A82" s="1" t="str">
        <f>IF('persönliche Bestellung - Export'!$D77="Mann","x","")</f>
        <v/>
      </c>
      <c r="B82" s="1" t="str">
        <f>IF('persönliche Bestellung - Export'!$D77="Frau","x","")</f>
        <v/>
      </c>
      <c r="C82" s="57" t="str">
        <f>IF('persönliche Bestellung - Export'!$B77&lt;&gt;"",'persönliche Bestellung - Export'!$B77,"")</f>
        <v/>
      </c>
      <c r="D82" s="57" t="str">
        <f>IF('persönliche Bestellung - Export'!$A77&lt;&gt;"",'persönliche Bestellung - Export'!$A77,"")</f>
        <v/>
      </c>
      <c r="E82" s="1" t="str">
        <f>IF('persönliche Bestellung - Export'!$C77&lt;&gt;"",'persönliche Bestellung - Export'!$C77,"")</f>
        <v/>
      </c>
      <c r="F82" s="1" t="str">
        <f t="shared" si="30"/>
        <v/>
      </c>
      <c r="G82" s="1" t="str">
        <f t="shared" si="31"/>
        <v/>
      </c>
      <c r="H82" s="1" t="str">
        <f t="shared" si="32"/>
        <v/>
      </c>
      <c r="I82" s="1" t="str">
        <f t="shared" si="33"/>
        <v/>
      </c>
      <c r="J82" s="1" t="str">
        <f t="shared" si="34"/>
        <v/>
      </c>
      <c r="K82" s="1" t="str">
        <f t="shared" si="35"/>
        <v/>
      </c>
      <c r="L82" s="1" t="str">
        <f t="shared" si="36"/>
        <v/>
      </c>
      <c r="M82" s="1" t="str">
        <f t="shared" si="37"/>
        <v/>
      </c>
      <c r="N82" s="1" t="str">
        <f t="shared" si="38"/>
        <v/>
      </c>
      <c r="O82" s="1" t="str">
        <f t="shared" si="39"/>
        <v/>
      </c>
      <c r="P82" s="1" t="str">
        <f t="shared" si="40"/>
        <v/>
      </c>
      <c r="Q82" s="1" t="str">
        <f t="shared" si="41"/>
        <v/>
      </c>
      <c r="R82" s="1">
        <f t="shared" si="29"/>
        <v>0</v>
      </c>
      <c r="S82" s="1">
        <f t="shared" si="29"/>
        <v>0</v>
      </c>
      <c r="T82" s="10">
        <f t="shared" si="29"/>
        <v>0</v>
      </c>
      <c r="U82" s="11"/>
      <c r="V82" s="5"/>
      <c r="W82" s="5"/>
      <c r="X82" s="8"/>
      <c r="Y82" s="7"/>
      <c r="Z82" s="5"/>
      <c r="AA82" s="5"/>
      <c r="AB82" s="8"/>
      <c r="AC82" s="7"/>
      <c r="AD82" s="5"/>
      <c r="AE82" s="5"/>
      <c r="AF82" s="8"/>
    </row>
    <row r="83" spans="1:32">
      <c r="A83" s="1" t="str">
        <f>IF('persönliche Bestellung - Export'!$D78="Mann","x","")</f>
        <v/>
      </c>
      <c r="B83" s="1" t="str">
        <f>IF('persönliche Bestellung - Export'!$D78="Frau","x","")</f>
        <v/>
      </c>
      <c r="C83" s="57" t="str">
        <f>IF('persönliche Bestellung - Export'!$B78&lt;&gt;"",'persönliche Bestellung - Export'!$B78,"")</f>
        <v/>
      </c>
      <c r="D83" s="57" t="str">
        <f>IF('persönliche Bestellung - Export'!$A78&lt;&gt;"",'persönliche Bestellung - Export'!$A78,"")</f>
        <v/>
      </c>
      <c r="E83" s="1" t="str">
        <f>IF('persönliche Bestellung - Export'!$C78&lt;&gt;"",'persönliche Bestellung - Export'!$C78,"")</f>
        <v/>
      </c>
      <c r="F83" s="1" t="str">
        <f t="shared" si="30"/>
        <v/>
      </c>
      <c r="G83" s="1" t="str">
        <f t="shared" si="31"/>
        <v/>
      </c>
      <c r="H83" s="1" t="str">
        <f t="shared" si="32"/>
        <v/>
      </c>
      <c r="I83" s="1" t="str">
        <f t="shared" si="33"/>
        <v/>
      </c>
      <c r="J83" s="1" t="str">
        <f t="shared" si="34"/>
        <v/>
      </c>
      <c r="K83" s="1" t="str">
        <f t="shared" si="35"/>
        <v/>
      </c>
      <c r="L83" s="1" t="str">
        <f t="shared" si="36"/>
        <v/>
      </c>
      <c r="M83" s="1" t="str">
        <f t="shared" si="37"/>
        <v/>
      </c>
      <c r="N83" s="1" t="str">
        <f t="shared" si="38"/>
        <v/>
      </c>
      <c r="O83" s="1" t="str">
        <f t="shared" si="39"/>
        <v/>
      </c>
      <c r="P83" s="1" t="str">
        <f t="shared" si="40"/>
        <v/>
      </c>
      <c r="Q83" s="1" t="str">
        <f t="shared" si="41"/>
        <v/>
      </c>
      <c r="R83" s="1">
        <f t="shared" si="29"/>
        <v>0</v>
      </c>
      <c r="S83" s="1">
        <f t="shared" si="29"/>
        <v>0</v>
      </c>
      <c r="T83" s="10">
        <f t="shared" si="29"/>
        <v>0</v>
      </c>
      <c r="U83" s="11"/>
      <c r="V83" s="5"/>
      <c r="W83" s="5"/>
      <c r="X83" s="8"/>
      <c r="Y83" s="7"/>
      <c r="Z83" s="5"/>
      <c r="AA83" s="5"/>
      <c r="AB83" s="8"/>
      <c r="AC83" s="7"/>
      <c r="AD83" s="5"/>
      <c r="AE83" s="5"/>
      <c r="AF83" s="8"/>
    </row>
    <row r="84" spans="1:32">
      <c r="A84" s="1" t="str">
        <f>IF('persönliche Bestellung - Export'!$D79="Mann","x","")</f>
        <v/>
      </c>
      <c r="B84" s="1" t="str">
        <f>IF('persönliche Bestellung - Export'!$D79="Frau","x","")</f>
        <v/>
      </c>
      <c r="C84" s="57" t="str">
        <f>IF('persönliche Bestellung - Export'!$B79&lt;&gt;"",'persönliche Bestellung - Export'!$B79,"")</f>
        <v/>
      </c>
      <c r="D84" s="57" t="str">
        <f>IF('persönliche Bestellung - Export'!$A79&lt;&gt;"",'persönliche Bestellung - Export'!$A79,"")</f>
        <v/>
      </c>
      <c r="E84" s="1" t="str">
        <f>IF('persönliche Bestellung - Export'!$C79&lt;&gt;"",'persönliche Bestellung - Export'!$C79,"")</f>
        <v/>
      </c>
      <c r="F84" s="1" t="str">
        <f t="shared" si="30"/>
        <v/>
      </c>
      <c r="G84" s="1" t="str">
        <f t="shared" si="31"/>
        <v/>
      </c>
      <c r="H84" s="1" t="str">
        <f t="shared" si="32"/>
        <v/>
      </c>
      <c r="I84" s="1" t="str">
        <f t="shared" si="33"/>
        <v/>
      </c>
      <c r="J84" s="1" t="str">
        <f t="shared" si="34"/>
        <v/>
      </c>
      <c r="K84" s="1" t="str">
        <f t="shared" si="35"/>
        <v/>
      </c>
      <c r="L84" s="1" t="str">
        <f t="shared" si="36"/>
        <v/>
      </c>
      <c r="M84" s="1" t="str">
        <f t="shared" si="37"/>
        <v/>
      </c>
      <c r="N84" s="1" t="str">
        <f t="shared" si="38"/>
        <v/>
      </c>
      <c r="O84" s="1" t="str">
        <f t="shared" si="39"/>
        <v/>
      </c>
      <c r="P84" s="1" t="str">
        <f t="shared" si="40"/>
        <v/>
      </c>
      <c r="Q84" s="1" t="str">
        <f t="shared" si="41"/>
        <v/>
      </c>
      <c r="R84" s="1">
        <f t="shared" si="29"/>
        <v>0</v>
      </c>
      <c r="S84" s="1">
        <f t="shared" si="29"/>
        <v>0</v>
      </c>
      <c r="T84" s="10">
        <f t="shared" si="29"/>
        <v>0</v>
      </c>
      <c r="U84" s="11"/>
      <c r="V84" s="5"/>
      <c r="W84" s="5"/>
      <c r="X84" s="8"/>
      <c r="Y84" s="7"/>
      <c r="Z84" s="5"/>
      <c r="AA84" s="5"/>
      <c r="AB84" s="8"/>
      <c r="AC84" s="7"/>
      <c r="AD84" s="5"/>
      <c r="AE84" s="5"/>
      <c r="AF84" s="8"/>
    </row>
    <row r="85" spans="1:32">
      <c r="A85" s="1" t="str">
        <f>IF('persönliche Bestellung - Export'!$D80="Mann","x","")</f>
        <v/>
      </c>
      <c r="B85" s="1" t="str">
        <f>IF('persönliche Bestellung - Export'!$D80="Frau","x","")</f>
        <v/>
      </c>
      <c r="C85" s="57" t="str">
        <f>IF('persönliche Bestellung - Export'!$B80&lt;&gt;"",'persönliche Bestellung - Export'!$B80,"")</f>
        <v/>
      </c>
      <c r="D85" s="57" t="str">
        <f>IF('persönliche Bestellung - Export'!$A80&lt;&gt;"",'persönliche Bestellung - Export'!$A80,"")</f>
        <v/>
      </c>
      <c r="E85" s="1" t="str">
        <f>IF('persönliche Bestellung - Export'!$C80&lt;&gt;"",'persönliche Bestellung - Export'!$C80,"")</f>
        <v/>
      </c>
      <c r="F85" s="1" t="str">
        <f t="shared" si="30"/>
        <v/>
      </c>
      <c r="G85" s="1" t="str">
        <f t="shared" si="31"/>
        <v/>
      </c>
      <c r="H85" s="1" t="str">
        <f t="shared" si="32"/>
        <v/>
      </c>
      <c r="I85" s="1" t="str">
        <f t="shared" si="33"/>
        <v/>
      </c>
      <c r="J85" s="1" t="str">
        <f t="shared" si="34"/>
        <v/>
      </c>
      <c r="K85" s="1" t="str">
        <f t="shared" si="35"/>
        <v/>
      </c>
      <c r="L85" s="1" t="str">
        <f t="shared" si="36"/>
        <v/>
      </c>
      <c r="M85" s="1" t="str">
        <f t="shared" si="37"/>
        <v/>
      </c>
      <c r="N85" s="1" t="str">
        <f t="shared" si="38"/>
        <v/>
      </c>
      <c r="O85" s="1" t="str">
        <f t="shared" si="39"/>
        <v/>
      </c>
      <c r="P85" s="1" t="str">
        <f t="shared" si="40"/>
        <v/>
      </c>
      <c r="Q85" s="1" t="str">
        <f t="shared" si="41"/>
        <v/>
      </c>
      <c r="R85" s="1">
        <f t="shared" si="29"/>
        <v>0</v>
      </c>
      <c r="S85" s="1">
        <f t="shared" si="29"/>
        <v>0</v>
      </c>
      <c r="T85" s="10">
        <f t="shared" si="29"/>
        <v>0</v>
      </c>
      <c r="U85" s="11"/>
      <c r="V85" s="5"/>
      <c r="W85" s="5"/>
      <c r="X85" s="8"/>
      <c r="Y85" s="7"/>
      <c r="Z85" s="5"/>
      <c r="AA85" s="5"/>
      <c r="AB85" s="8"/>
      <c r="AC85" s="7"/>
      <c r="AD85" s="5"/>
      <c r="AE85" s="5"/>
      <c r="AF85" s="8"/>
    </row>
    <row r="86" spans="1:32">
      <c r="A86" s="1" t="str">
        <f>IF('persönliche Bestellung - Export'!$D81="Mann","x","")</f>
        <v/>
      </c>
      <c r="B86" s="1" t="str">
        <f>IF('persönliche Bestellung - Export'!$D81="Frau","x","")</f>
        <v/>
      </c>
      <c r="C86" s="57" t="str">
        <f>IF('persönliche Bestellung - Export'!$B81&lt;&gt;"",'persönliche Bestellung - Export'!$B81,"")</f>
        <v/>
      </c>
      <c r="D86" s="57" t="str">
        <f>IF('persönliche Bestellung - Export'!$A81&lt;&gt;"",'persönliche Bestellung - Export'!$A81,"")</f>
        <v/>
      </c>
      <c r="E86" s="1" t="str">
        <f>IF('persönliche Bestellung - Export'!$C81&lt;&gt;"",'persönliche Bestellung - Export'!$C81,"")</f>
        <v/>
      </c>
      <c r="F86" s="1" t="str">
        <f t="shared" si="30"/>
        <v/>
      </c>
      <c r="G86" s="1" t="str">
        <f t="shared" si="31"/>
        <v/>
      </c>
      <c r="H86" s="1" t="str">
        <f t="shared" si="32"/>
        <v/>
      </c>
      <c r="I86" s="1" t="str">
        <f t="shared" si="33"/>
        <v/>
      </c>
      <c r="J86" s="1" t="str">
        <f t="shared" si="34"/>
        <v/>
      </c>
      <c r="K86" s="1" t="str">
        <f t="shared" si="35"/>
        <v/>
      </c>
      <c r="L86" s="1" t="str">
        <f t="shared" si="36"/>
        <v/>
      </c>
      <c r="M86" s="1" t="str">
        <f t="shared" si="37"/>
        <v/>
      </c>
      <c r="N86" s="1" t="str">
        <f t="shared" si="38"/>
        <v/>
      </c>
      <c r="O86" s="1" t="str">
        <f t="shared" si="39"/>
        <v/>
      </c>
      <c r="P86" s="1" t="str">
        <f t="shared" si="40"/>
        <v/>
      </c>
      <c r="Q86" s="1" t="str">
        <f t="shared" si="41"/>
        <v/>
      </c>
      <c r="R86" s="1">
        <f t="shared" si="29"/>
        <v>0</v>
      </c>
      <c r="S86" s="1">
        <f t="shared" si="29"/>
        <v>0</v>
      </c>
      <c r="T86" s="10">
        <f t="shared" si="29"/>
        <v>0</v>
      </c>
      <c r="U86" s="11"/>
      <c r="V86" s="5"/>
      <c r="W86" s="5"/>
      <c r="X86" s="8"/>
      <c r="Y86" s="7"/>
      <c r="Z86" s="5"/>
      <c r="AA86" s="5"/>
      <c r="AB86" s="8"/>
      <c r="AC86" s="7"/>
      <c r="AD86" s="5"/>
      <c r="AE86" s="5"/>
      <c r="AF86" s="8"/>
    </row>
    <row r="87" spans="1:32">
      <c r="A87" s="1" t="str">
        <f>IF('persönliche Bestellung - Export'!$D82="Mann","x","")</f>
        <v/>
      </c>
      <c r="B87" s="1" t="str">
        <f>IF('persönliche Bestellung - Export'!$D82="Frau","x","")</f>
        <v/>
      </c>
      <c r="C87" s="57" t="str">
        <f>IF('persönliche Bestellung - Export'!$B82&lt;&gt;"",'persönliche Bestellung - Export'!$B82,"")</f>
        <v/>
      </c>
      <c r="D87" s="57" t="str">
        <f>IF('persönliche Bestellung - Export'!$A82&lt;&gt;"",'persönliche Bestellung - Export'!$A82,"")</f>
        <v/>
      </c>
      <c r="E87" s="1" t="str">
        <f>IF('persönliche Bestellung - Export'!$C82&lt;&gt;"",'persönliche Bestellung - Export'!$C82,"")</f>
        <v/>
      </c>
      <c r="F87" s="1" t="str">
        <f t="shared" si="30"/>
        <v/>
      </c>
      <c r="G87" s="1" t="str">
        <f t="shared" si="31"/>
        <v/>
      </c>
      <c r="H87" s="1" t="str">
        <f t="shared" si="32"/>
        <v/>
      </c>
      <c r="I87" s="1" t="str">
        <f t="shared" si="33"/>
        <v/>
      </c>
      <c r="J87" s="1" t="str">
        <f t="shared" si="34"/>
        <v/>
      </c>
      <c r="K87" s="1" t="str">
        <f t="shared" si="35"/>
        <v/>
      </c>
      <c r="L87" s="1" t="str">
        <f t="shared" si="36"/>
        <v/>
      </c>
      <c r="M87" s="1" t="str">
        <f t="shared" si="37"/>
        <v/>
      </c>
      <c r="N87" s="1" t="str">
        <f t="shared" si="38"/>
        <v/>
      </c>
      <c r="O87" s="1" t="str">
        <f t="shared" si="39"/>
        <v/>
      </c>
      <c r="P87" s="1" t="str">
        <f t="shared" si="40"/>
        <v/>
      </c>
      <c r="Q87" s="1" t="str">
        <f t="shared" si="41"/>
        <v/>
      </c>
      <c r="R87" s="1">
        <f t="shared" si="29"/>
        <v>0</v>
      </c>
      <c r="S87" s="1">
        <f t="shared" si="29"/>
        <v>0</v>
      </c>
      <c r="T87" s="10">
        <f t="shared" si="29"/>
        <v>0</v>
      </c>
      <c r="U87" s="11"/>
      <c r="V87" s="5"/>
      <c r="W87" s="5"/>
      <c r="X87" s="8"/>
      <c r="Y87" s="7"/>
      <c r="Z87" s="5"/>
      <c r="AA87" s="5"/>
      <c r="AB87" s="8"/>
      <c r="AC87" s="7"/>
      <c r="AD87" s="5"/>
      <c r="AE87" s="5"/>
      <c r="AF87" s="8"/>
    </row>
    <row r="88" spans="1:32">
      <c r="A88" s="1" t="str">
        <f>IF('persönliche Bestellung - Export'!$D83="Mann","x","")</f>
        <v/>
      </c>
      <c r="B88" s="1" t="str">
        <f>IF('persönliche Bestellung - Export'!$D83="Frau","x","")</f>
        <v/>
      </c>
      <c r="C88" s="57" t="str">
        <f>IF('persönliche Bestellung - Export'!$B83&lt;&gt;"",'persönliche Bestellung - Export'!$B83,"")</f>
        <v/>
      </c>
      <c r="D88" s="57" t="str">
        <f>IF('persönliche Bestellung - Export'!$A83&lt;&gt;"",'persönliche Bestellung - Export'!$A83,"")</f>
        <v/>
      </c>
      <c r="E88" s="1" t="str">
        <f>IF('persönliche Bestellung - Export'!$C83&lt;&gt;"",'persönliche Bestellung - Export'!$C83,"")</f>
        <v/>
      </c>
      <c r="F88" s="1" t="str">
        <f t="shared" si="30"/>
        <v/>
      </c>
      <c r="G88" s="1" t="str">
        <f t="shared" si="31"/>
        <v/>
      </c>
      <c r="H88" s="1" t="str">
        <f t="shared" si="32"/>
        <v/>
      </c>
      <c r="I88" s="1" t="str">
        <f t="shared" si="33"/>
        <v/>
      </c>
      <c r="J88" s="1" t="str">
        <f t="shared" si="34"/>
        <v/>
      </c>
      <c r="K88" s="1" t="str">
        <f t="shared" si="35"/>
        <v/>
      </c>
      <c r="L88" s="1" t="str">
        <f t="shared" si="36"/>
        <v/>
      </c>
      <c r="M88" s="1" t="str">
        <f t="shared" si="37"/>
        <v/>
      </c>
      <c r="N88" s="1" t="str">
        <f t="shared" si="38"/>
        <v/>
      </c>
      <c r="O88" s="1" t="str">
        <f t="shared" si="39"/>
        <v/>
      </c>
      <c r="P88" s="1" t="str">
        <f t="shared" si="40"/>
        <v/>
      </c>
      <c r="Q88" s="1" t="str">
        <f t="shared" si="41"/>
        <v/>
      </c>
      <c r="R88" s="1">
        <f t="shared" si="29"/>
        <v>0</v>
      </c>
      <c r="S88" s="1">
        <f t="shared" si="29"/>
        <v>0</v>
      </c>
      <c r="T88" s="10">
        <f t="shared" si="29"/>
        <v>0</v>
      </c>
      <c r="U88" s="11"/>
      <c r="V88" s="5"/>
      <c r="W88" s="5"/>
      <c r="X88" s="8"/>
      <c r="Y88" s="7"/>
      <c r="Z88" s="5"/>
      <c r="AA88" s="5"/>
      <c r="AB88" s="8"/>
      <c r="AC88" s="7"/>
      <c r="AD88" s="5"/>
      <c r="AE88" s="5"/>
      <c r="AF88" s="8"/>
    </row>
    <row r="89" spans="1:32">
      <c r="A89" s="1" t="str">
        <f>IF('persönliche Bestellung - Export'!$D84="Mann","x","")</f>
        <v/>
      </c>
      <c r="B89" s="1" t="str">
        <f>IF('persönliche Bestellung - Export'!$D84="Frau","x","")</f>
        <v/>
      </c>
      <c r="C89" s="57" t="str">
        <f>IF('persönliche Bestellung - Export'!$B84&lt;&gt;"",'persönliche Bestellung - Export'!$B84,"")</f>
        <v/>
      </c>
      <c r="D89" s="57" t="str">
        <f>IF('persönliche Bestellung - Export'!$A84&lt;&gt;"",'persönliche Bestellung - Export'!$A84,"")</f>
        <v/>
      </c>
      <c r="E89" s="1" t="str">
        <f>IF('persönliche Bestellung - Export'!$C84&lt;&gt;"",'persönliche Bestellung - Export'!$C84,"")</f>
        <v/>
      </c>
      <c r="F89" s="1" t="str">
        <f t="shared" si="30"/>
        <v/>
      </c>
      <c r="G89" s="1" t="str">
        <f t="shared" si="31"/>
        <v/>
      </c>
      <c r="H89" s="1" t="str">
        <f t="shared" si="32"/>
        <v/>
      </c>
      <c r="I89" s="1" t="str">
        <f t="shared" si="33"/>
        <v/>
      </c>
      <c r="J89" s="1" t="str">
        <f t="shared" si="34"/>
        <v/>
      </c>
      <c r="K89" s="1" t="str">
        <f t="shared" si="35"/>
        <v/>
      </c>
      <c r="L89" s="1" t="str">
        <f t="shared" si="36"/>
        <v/>
      </c>
      <c r="M89" s="1" t="str">
        <f t="shared" si="37"/>
        <v/>
      </c>
      <c r="N89" s="1" t="str">
        <f t="shared" si="38"/>
        <v/>
      </c>
      <c r="O89" s="1" t="str">
        <f t="shared" si="39"/>
        <v/>
      </c>
      <c r="P89" s="1" t="str">
        <f t="shared" si="40"/>
        <v/>
      </c>
      <c r="Q89" s="1" t="str">
        <f t="shared" si="41"/>
        <v/>
      </c>
      <c r="R89" s="1">
        <f t="shared" ref="R89:T104" si="42">SUMPRODUCT((($U89:$AF89)="x")*($U$4:$AF$4=R$7))</f>
        <v>0</v>
      </c>
      <c r="S89" s="1">
        <f t="shared" si="42"/>
        <v>0</v>
      </c>
      <c r="T89" s="10">
        <f t="shared" si="42"/>
        <v>0</v>
      </c>
      <c r="U89" s="11"/>
      <c r="V89" s="5"/>
      <c r="W89" s="5"/>
      <c r="X89" s="8"/>
      <c r="Y89" s="7"/>
      <c r="Z89" s="5"/>
      <c r="AA89" s="5"/>
      <c r="AB89" s="8"/>
      <c r="AC89" s="7"/>
      <c r="AD89" s="5"/>
      <c r="AE89" s="5"/>
      <c r="AF89" s="8"/>
    </row>
    <row r="90" spans="1:32">
      <c r="A90" s="1" t="str">
        <f>IF('persönliche Bestellung - Export'!$D85="Mann","x","")</f>
        <v/>
      </c>
      <c r="B90" s="1" t="str">
        <f>IF('persönliche Bestellung - Export'!$D85="Frau","x","")</f>
        <v/>
      </c>
      <c r="C90" s="57" t="str">
        <f>IF('persönliche Bestellung - Export'!$B85&lt;&gt;"",'persönliche Bestellung - Export'!$B85,"")</f>
        <v/>
      </c>
      <c r="D90" s="57" t="str">
        <f>IF('persönliche Bestellung - Export'!$A85&lt;&gt;"",'persönliche Bestellung - Export'!$A85,"")</f>
        <v/>
      </c>
      <c r="E90" s="1" t="str">
        <f>IF('persönliche Bestellung - Export'!$C85&lt;&gt;"",'persönliche Bestellung - Export'!$C85,"")</f>
        <v/>
      </c>
      <c r="F90" s="1" t="str">
        <f t="shared" si="30"/>
        <v/>
      </c>
      <c r="G90" s="1" t="str">
        <f t="shared" si="31"/>
        <v/>
      </c>
      <c r="H90" s="1" t="str">
        <f t="shared" si="32"/>
        <v/>
      </c>
      <c r="I90" s="1" t="str">
        <f t="shared" si="33"/>
        <v/>
      </c>
      <c r="J90" s="1" t="str">
        <f t="shared" si="34"/>
        <v/>
      </c>
      <c r="K90" s="1" t="str">
        <f t="shared" si="35"/>
        <v/>
      </c>
      <c r="L90" s="1" t="str">
        <f t="shared" si="36"/>
        <v/>
      </c>
      <c r="M90" s="1" t="str">
        <f t="shared" si="37"/>
        <v/>
      </c>
      <c r="N90" s="1" t="str">
        <f t="shared" si="38"/>
        <v/>
      </c>
      <c r="O90" s="1" t="str">
        <f t="shared" si="39"/>
        <v/>
      </c>
      <c r="P90" s="1" t="str">
        <f t="shared" si="40"/>
        <v/>
      </c>
      <c r="Q90" s="1" t="str">
        <f t="shared" si="41"/>
        <v/>
      </c>
      <c r="R90" s="1">
        <f t="shared" si="42"/>
        <v>0</v>
      </c>
      <c r="S90" s="1">
        <f t="shared" si="42"/>
        <v>0</v>
      </c>
      <c r="T90" s="10">
        <f t="shared" si="42"/>
        <v>0</v>
      </c>
      <c r="U90" s="11"/>
      <c r="V90" s="5"/>
      <c r="W90" s="5"/>
      <c r="X90" s="8"/>
      <c r="Y90" s="7"/>
      <c r="Z90" s="5"/>
      <c r="AA90" s="5"/>
      <c r="AB90" s="8"/>
      <c r="AC90" s="7"/>
      <c r="AD90" s="5"/>
      <c r="AE90" s="5"/>
      <c r="AF90" s="8"/>
    </row>
    <row r="91" spans="1:32">
      <c r="A91" s="1" t="str">
        <f>IF('persönliche Bestellung - Export'!$D86="Mann","x","")</f>
        <v/>
      </c>
      <c r="B91" s="1" t="str">
        <f>IF('persönliche Bestellung - Export'!$D86="Frau","x","")</f>
        <v/>
      </c>
      <c r="C91" s="57" t="str">
        <f>IF('persönliche Bestellung - Export'!$B86&lt;&gt;"",'persönliche Bestellung - Export'!$B86,"")</f>
        <v/>
      </c>
      <c r="D91" s="57" t="str">
        <f>IF('persönliche Bestellung - Export'!$A86&lt;&gt;"",'persönliche Bestellung - Export'!$A86,"")</f>
        <v/>
      </c>
      <c r="E91" s="1" t="str">
        <f>IF('persönliche Bestellung - Export'!$C86&lt;&gt;"",'persönliche Bestellung - Export'!$C86,"")</f>
        <v/>
      </c>
      <c r="F91" s="1" t="str">
        <f t="shared" si="30"/>
        <v/>
      </c>
      <c r="G91" s="1" t="str">
        <f t="shared" si="31"/>
        <v/>
      </c>
      <c r="H91" s="1" t="str">
        <f t="shared" si="32"/>
        <v/>
      </c>
      <c r="I91" s="1" t="str">
        <f t="shared" si="33"/>
        <v/>
      </c>
      <c r="J91" s="1" t="str">
        <f t="shared" si="34"/>
        <v/>
      </c>
      <c r="K91" s="1" t="str">
        <f t="shared" si="35"/>
        <v/>
      </c>
      <c r="L91" s="1" t="str">
        <f t="shared" si="36"/>
        <v/>
      </c>
      <c r="M91" s="1" t="str">
        <f t="shared" si="37"/>
        <v/>
      </c>
      <c r="N91" s="1" t="str">
        <f t="shared" si="38"/>
        <v/>
      </c>
      <c r="O91" s="1" t="str">
        <f t="shared" si="39"/>
        <v/>
      </c>
      <c r="P91" s="1" t="str">
        <f t="shared" si="40"/>
        <v/>
      </c>
      <c r="Q91" s="1" t="str">
        <f t="shared" si="41"/>
        <v/>
      </c>
      <c r="R91" s="1">
        <f t="shared" si="42"/>
        <v>0</v>
      </c>
      <c r="S91" s="1">
        <f t="shared" si="42"/>
        <v>0</v>
      </c>
      <c r="T91" s="10">
        <f t="shared" si="42"/>
        <v>0</v>
      </c>
      <c r="U91" s="11"/>
      <c r="V91" s="5"/>
      <c r="W91" s="5"/>
      <c r="X91" s="8"/>
      <c r="Y91" s="7"/>
      <c r="Z91" s="5"/>
      <c r="AA91" s="5"/>
      <c r="AB91" s="8"/>
      <c r="AC91" s="7"/>
      <c r="AD91" s="5"/>
      <c r="AE91" s="5"/>
      <c r="AF91" s="8"/>
    </row>
    <row r="92" spans="1:32">
      <c r="A92" s="1" t="str">
        <f>IF('persönliche Bestellung - Export'!$D87="Mann","x","")</f>
        <v/>
      </c>
      <c r="B92" s="1" t="str">
        <f>IF('persönliche Bestellung - Export'!$D87="Frau","x","")</f>
        <v/>
      </c>
      <c r="C92" s="57" t="str">
        <f>IF('persönliche Bestellung - Export'!$B87&lt;&gt;"",'persönliche Bestellung - Export'!$B87,"")</f>
        <v/>
      </c>
      <c r="D92" s="57" t="str">
        <f>IF('persönliche Bestellung - Export'!$A87&lt;&gt;"",'persönliche Bestellung - Export'!$A87,"")</f>
        <v/>
      </c>
      <c r="E92" s="1" t="str">
        <f>IF('persönliche Bestellung - Export'!$C87&lt;&gt;"",'persönliche Bestellung - Export'!$C87,"")</f>
        <v/>
      </c>
      <c r="F92" s="1" t="str">
        <f t="shared" si="30"/>
        <v/>
      </c>
      <c r="G92" s="1" t="str">
        <f t="shared" si="31"/>
        <v/>
      </c>
      <c r="H92" s="1" t="str">
        <f t="shared" si="32"/>
        <v/>
      </c>
      <c r="I92" s="1" t="str">
        <f t="shared" si="33"/>
        <v/>
      </c>
      <c r="J92" s="1" t="str">
        <f t="shared" si="34"/>
        <v/>
      </c>
      <c r="K92" s="1" t="str">
        <f t="shared" si="35"/>
        <v/>
      </c>
      <c r="L92" s="1" t="str">
        <f t="shared" si="36"/>
        <v/>
      </c>
      <c r="M92" s="1" t="str">
        <f t="shared" si="37"/>
        <v/>
      </c>
      <c r="N92" s="1" t="str">
        <f t="shared" si="38"/>
        <v/>
      </c>
      <c r="O92" s="1" t="str">
        <f t="shared" si="39"/>
        <v/>
      </c>
      <c r="P92" s="1" t="str">
        <f t="shared" si="40"/>
        <v/>
      </c>
      <c r="Q92" s="1" t="str">
        <f t="shared" si="41"/>
        <v/>
      </c>
      <c r="R92" s="1">
        <f t="shared" si="42"/>
        <v>0</v>
      </c>
      <c r="S92" s="1">
        <f t="shared" si="42"/>
        <v>0</v>
      </c>
      <c r="T92" s="10">
        <f t="shared" si="42"/>
        <v>0</v>
      </c>
      <c r="U92" s="11"/>
      <c r="V92" s="5"/>
      <c r="W92" s="5"/>
      <c r="X92" s="8"/>
      <c r="Y92" s="7"/>
      <c r="Z92" s="5"/>
      <c r="AA92" s="5"/>
      <c r="AB92" s="8"/>
      <c r="AC92" s="7"/>
      <c r="AD92" s="5"/>
      <c r="AE92" s="5"/>
      <c r="AF92" s="8"/>
    </row>
    <row r="93" spans="1:32">
      <c r="A93" s="1" t="str">
        <f>IF('persönliche Bestellung - Export'!$D88="Mann","x","")</f>
        <v/>
      </c>
      <c r="B93" s="1" t="str">
        <f>IF('persönliche Bestellung - Export'!$D88="Frau","x","")</f>
        <v/>
      </c>
      <c r="C93" s="57" t="str">
        <f>IF('persönliche Bestellung - Export'!$B88&lt;&gt;"",'persönliche Bestellung - Export'!$B88,"")</f>
        <v/>
      </c>
      <c r="D93" s="57" t="str">
        <f>IF('persönliche Bestellung - Export'!$A88&lt;&gt;"",'persönliche Bestellung - Export'!$A88,"")</f>
        <v/>
      </c>
      <c r="E93" s="1" t="str">
        <f>IF('persönliche Bestellung - Export'!$C88&lt;&gt;"",'persönliche Bestellung - Export'!$C88,"")</f>
        <v/>
      </c>
      <c r="F93" s="1" t="str">
        <f t="shared" si="30"/>
        <v/>
      </c>
      <c r="G93" s="1" t="str">
        <f t="shared" si="31"/>
        <v/>
      </c>
      <c r="H93" s="1" t="str">
        <f t="shared" si="32"/>
        <v/>
      </c>
      <c r="I93" s="1" t="str">
        <f t="shared" si="33"/>
        <v/>
      </c>
      <c r="J93" s="1" t="str">
        <f t="shared" si="34"/>
        <v/>
      </c>
      <c r="K93" s="1" t="str">
        <f t="shared" si="35"/>
        <v/>
      </c>
      <c r="L93" s="1" t="str">
        <f t="shared" si="36"/>
        <v/>
      </c>
      <c r="M93" s="1" t="str">
        <f t="shared" si="37"/>
        <v/>
      </c>
      <c r="N93" s="1" t="str">
        <f t="shared" si="38"/>
        <v/>
      </c>
      <c r="O93" s="1" t="str">
        <f t="shared" si="39"/>
        <v/>
      </c>
      <c r="P93" s="1" t="str">
        <f t="shared" si="40"/>
        <v/>
      </c>
      <c r="Q93" s="1" t="str">
        <f t="shared" si="41"/>
        <v/>
      </c>
      <c r="R93" s="1">
        <f t="shared" si="42"/>
        <v>0</v>
      </c>
      <c r="S93" s="1">
        <f t="shared" si="42"/>
        <v>0</v>
      </c>
      <c r="T93" s="10">
        <f t="shared" si="42"/>
        <v>0</v>
      </c>
      <c r="U93" s="11"/>
      <c r="V93" s="5"/>
      <c r="W93" s="5"/>
      <c r="X93" s="8"/>
      <c r="Y93" s="7"/>
      <c r="Z93" s="5"/>
      <c r="AA93" s="5"/>
      <c r="AB93" s="8"/>
      <c r="AC93" s="7"/>
      <c r="AD93" s="5"/>
      <c r="AE93" s="5"/>
      <c r="AF93" s="8"/>
    </row>
    <row r="94" spans="1:32">
      <c r="A94" s="1" t="str">
        <f>IF('persönliche Bestellung - Export'!$D89="Mann","x","")</f>
        <v/>
      </c>
      <c r="B94" s="1" t="str">
        <f>IF('persönliche Bestellung - Export'!$D89="Frau","x","")</f>
        <v/>
      </c>
      <c r="C94" s="57" t="str">
        <f>IF('persönliche Bestellung - Export'!$B89&lt;&gt;"",'persönliche Bestellung - Export'!$B89,"")</f>
        <v/>
      </c>
      <c r="D94" s="57" t="str">
        <f>IF('persönliche Bestellung - Export'!$A89&lt;&gt;"",'persönliche Bestellung - Export'!$A89,"")</f>
        <v/>
      </c>
      <c r="E94" s="1" t="str">
        <f>IF('persönliche Bestellung - Export'!$C89&lt;&gt;"",'persönliche Bestellung - Export'!$C89,"")</f>
        <v/>
      </c>
      <c r="F94" s="1" t="str">
        <f t="shared" si="30"/>
        <v/>
      </c>
      <c r="G94" s="1" t="str">
        <f t="shared" si="31"/>
        <v/>
      </c>
      <c r="H94" s="1" t="str">
        <f t="shared" si="32"/>
        <v/>
      </c>
      <c r="I94" s="1" t="str">
        <f t="shared" si="33"/>
        <v/>
      </c>
      <c r="J94" s="1" t="str">
        <f t="shared" si="34"/>
        <v/>
      </c>
      <c r="K94" s="1" t="str">
        <f t="shared" si="35"/>
        <v/>
      </c>
      <c r="L94" s="1" t="str">
        <f t="shared" si="36"/>
        <v/>
      </c>
      <c r="M94" s="1" t="str">
        <f t="shared" si="37"/>
        <v/>
      </c>
      <c r="N94" s="1" t="str">
        <f t="shared" si="38"/>
        <v/>
      </c>
      <c r="O94" s="1" t="str">
        <f t="shared" si="39"/>
        <v/>
      </c>
      <c r="P94" s="1" t="str">
        <f t="shared" si="40"/>
        <v/>
      </c>
      <c r="Q94" s="1" t="str">
        <f t="shared" si="41"/>
        <v/>
      </c>
      <c r="R94" s="1">
        <f t="shared" si="42"/>
        <v>0</v>
      </c>
      <c r="S94" s="1">
        <f t="shared" si="42"/>
        <v>0</v>
      </c>
      <c r="T94" s="10">
        <f t="shared" si="42"/>
        <v>0</v>
      </c>
      <c r="U94" s="11"/>
      <c r="V94" s="5"/>
      <c r="W94" s="5"/>
      <c r="X94" s="8"/>
      <c r="Y94" s="7"/>
      <c r="Z94" s="5"/>
      <c r="AA94" s="5"/>
      <c r="AB94" s="8"/>
      <c r="AC94" s="7"/>
      <c r="AD94" s="5"/>
      <c r="AE94" s="5"/>
      <c r="AF94" s="8"/>
    </row>
    <row r="95" spans="1:32">
      <c r="A95" s="1" t="str">
        <f>IF('persönliche Bestellung - Export'!$D90="Mann","x","")</f>
        <v/>
      </c>
      <c r="B95" s="1" t="str">
        <f>IF('persönliche Bestellung - Export'!$D90="Frau","x","")</f>
        <v/>
      </c>
      <c r="C95" s="57" t="str">
        <f>IF('persönliche Bestellung - Export'!$B90&lt;&gt;"",'persönliche Bestellung - Export'!$B90,"")</f>
        <v/>
      </c>
      <c r="D95" s="57" t="str">
        <f>IF('persönliche Bestellung - Export'!$A90&lt;&gt;"",'persönliche Bestellung - Export'!$A90,"")</f>
        <v/>
      </c>
      <c r="E95" s="1" t="str">
        <f>IF('persönliche Bestellung - Export'!$C90&lt;&gt;"",'persönliche Bestellung - Export'!$C90,"")</f>
        <v/>
      </c>
      <c r="F95" s="1" t="str">
        <f t="shared" si="30"/>
        <v/>
      </c>
      <c r="G95" s="1" t="str">
        <f t="shared" si="31"/>
        <v/>
      </c>
      <c r="H95" s="1" t="str">
        <f t="shared" si="32"/>
        <v/>
      </c>
      <c r="I95" s="1" t="str">
        <f t="shared" si="33"/>
        <v/>
      </c>
      <c r="J95" s="1" t="str">
        <f t="shared" si="34"/>
        <v/>
      </c>
      <c r="K95" s="1" t="str">
        <f t="shared" si="35"/>
        <v/>
      </c>
      <c r="L95" s="1" t="str">
        <f t="shared" si="36"/>
        <v/>
      </c>
      <c r="M95" s="1" t="str">
        <f t="shared" si="37"/>
        <v/>
      </c>
      <c r="N95" s="1" t="str">
        <f t="shared" si="38"/>
        <v/>
      </c>
      <c r="O95" s="1" t="str">
        <f t="shared" si="39"/>
        <v/>
      </c>
      <c r="P95" s="1" t="str">
        <f t="shared" si="40"/>
        <v/>
      </c>
      <c r="Q95" s="1" t="str">
        <f t="shared" si="41"/>
        <v/>
      </c>
      <c r="R95" s="1">
        <f t="shared" si="42"/>
        <v>0</v>
      </c>
      <c r="S95" s="1">
        <f t="shared" si="42"/>
        <v>0</v>
      </c>
      <c r="T95" s="10">
        <f t="shared" si="42"/>
        <v>0</v>
      </c>
      <c r="U95" s="11"/>
      <c r="V95" s="5"/>
      <c r="W95" s="5"/>
      <c r="X95" s="8"/>
      <c r="Y95" s="7"/>
      <c r="Z95" s="5"/>
      <c r="AA95" s="5"/>
      <c r="AB95" s="8"/>
      <c r="AC95" s="7"/>
      <c r="AD95" s="5"/>
      <c r="AE95" s="5"/>
      <c r="AF95" s="8"/>
    </row>
    <row r="96" spans="1:32">
      <c r="A96" s="1" t="str">
        <f>IF('persönliche Bestellung - Export'!$D91="Mann","x","")</f>
        <v/>
      </c>
      <c r="B96" s="1" t="str">
        <f>IF('persönliche Bestellung - Export'!$D91="Frau","x","")</f>
        <v/>
      </c>
      <c r="C96" s="57" t="str">
        <f>IF('persönliche Bestellung - Export'!$B91&lt;&gt;"",'persönliche Bestellung - Export'!$B91,"")</f>
        <v/>
      </c>
      <c r="D96" s="57" t="str">
        <f>IF('persönliche Bestellung - Export'!$A91&lt;&gt;"",'persönliche Bestellung - Export'!$A91,"")</f>
        <v/>
      </c>
      <c r="E96" s="1" t="str">
        <f>IF('persönliche Bestellung - Export'!$C91&lt;&gt;"",'persönliche Bestellung - Export'!$C91,"")</f>
        <v/>
      </c>
      <c r="F96" s="1" t="str">
        <f t="shared" si="30"/>
        <v/>
      </c>
      <c r="G96" s="1" t="str">
        <f t="shared" si="31"/>
        <v/>
      </c>
      <c r="H96" s="1" t="str">
        <f t="shared" si="32"/>
        <v/>
      </c>
      <c r="I96" s="1" t="str">
        <f t="shared" si="33"/>
        <v/>
      </c>
      <c r="J96" s="1" t="str">
        <f t="shared" si="34"/>
        <v/>
      </c>
      <c r="K96" s="1" t="str">
        <f t="shared" si="35"/>
        <v/>
      </c>
      <c r="L96" s="1" t="str">
        <f t="shared" si="36"/>
        <v/>
      </c>
      <c r="M96" s="1" t="str">
        <f t="shared" si="37"/>
        <v/>
      </c>
      <c r="N96" s="1" t="str">
        <f t="shared" si="38"/>
        <v/>
      </c>
      <c r="O96" s="1" t="str">
        <f t="shared" si="39"/>
        <v/>
      </c>
      <c r="P96" s="1" t="str">
        <f t="shared" si="40"/>
        <v/>
      </c>
      <c r="Q96" s="1" t="str">
        <f t="shared" si="41"/>
        <v/>
      </c>
      <c r="R96" s="1">
        <f t="shared" si="42"/>
        <v>0</v>
      </c>
      <c r="S96" s="1">
        <f t="shared" si="42"/>
        <v>0</v>
      </c>
      <c r="T96" s="10">
        <f t="shared" si="42"/>
        <v>0</v>
      </c>
      <c r="U96" s="11"/>
      <c r="V96" s="5"/>
      <c r="W96" s="5"/>
      <c r="X96" s="8"/>
      <c r="Y96" s="7"/>
      <c r="Z96" s="5"/>
      <c r="AA96" s="5"/>
      <c r="AB96" s="8"/>
      <c r="AC96" s="7"/>
      <c r="AD96" s="5"/>
      <c r="AE96" s="5"/>
      <c r="AF96" s="8"/>
    </row>
    <row r="97" spans="1:32">
      <c r="A97" s="1" t="str">
        <f>IF('persönliche Bestellung - Export'!$D92="Mann","x","")</f>
        <v/>
      </c>
      <c r="B97" s="1" t="str">
        <f>IF('persönliche Bestellung - Export'!$D92="Frau","x","")</f>
        <v/>
      </c>
      <c r="C97" s="57" t="str">
        <f>IF('persönliche Bestellung - Export'!$B92&lt;&gt;"",'persönliche Bestellung - Export'!$B92,"")</f>
        <v/>
      </c>
      <c r="D97" s="57" t="str">
        <f>IF('persönliche Bestellung - Export'!$A92&lt;&gt;"",'persönliche Bestellung - Export'!$A92,"")</f>
        <v/>
      </c>
      <c r="E97" s="1" t="str">
        <f>IF('persönliche Bestellung - Export'!$C92&lt;&gt;"",'persönliche Bestellung - Export'!$C92,"")</f>
        <v/>
      </c>
      <c r="F97" s="1" t="str">
        <f t="shared" si="30"/>
        <v/>
      </c>
      <c r="G97" s="1" t="str">
        <f t="shared" si="31"/>
        <v/>
      </c>
      <c r="H97" s="1" t="str">
        <f t="shared" si="32"/>
        <v/>
      </c>
      <c r="I97" s="1" t="str">
        <f t="shared" si="33"/>
        <v/>
      </c>
      <c r="J97" s="1" t="str">
        <f t="shared" si="34"/>
        <v/>
      </c>
      <c r="K97" s="1" t="str">
        <f t="shared" si="35"/>
        <v/>
      </c>
      <c r="L97" s="1" t="str">
        <f t="shared" si="36"/>
        <v/>
      </c>
      <c r="M97" s="1" t="str">
        <f t="shared" si="37"/>
        <v/>
      </c>
      <c r="N97" s="1" t="str">
        <f t="shared" si="38"/>
        <v/>
      </c>
      <c r="O97" s="1" t="str">
        <f t="shared" si="39"/>
        <v/>
      </c>
      <c r="P97" s="1" t="str">
        <f t="shared" si="40"/>
        <v/>
      </c>
      <c r="Q97" s="1" t="str">
        <f t="shared" si="41"/>
        <v/>
      </c>
      <c r="R97" s="1">
        <f t="shared" si="42"/>
        <v>0</v>
      </c>
      <c r="S97" s="1">
        <f t="shared" si="42"/>
        <v>0</v>
      </c>
      <c r="T97" s="10">
        <f t="shared" si="42"/>
        <v>0</v>
      </c>
      <c r="U97" s="11"/>
      <c r="V97" s="5"/>
      <c r="W97" s="5"/>
      <c r="X97" s="8"/>
      <c r="Y97" s="7"/>
      <c r="Z97" s="5"/>
      <c r="AA97" s="5"/>
      <c r="AB97" s="8"/>
      <c r="AC97" s="7"/>
      <c r="AD97" s="5"/>
      <c r="AE97" s="5"/>
      <c r="AF97" s="8"/>
    </row>
    <row r="98" spans="1:32">
      <c r="A98" s="1" t="str">
        <f>IF('persönliche Bestellung - Export'!$D93="Mann","x","")</f>
        <v/>
      </c>
      <c r="B98" s="1" t="str">
        <f>IF('persönliche Bestellung - Export'!$D93="Frau","x","")</f>
        <v/>
      </c>
      <c r="C98" s="57" t="str">
        <f>IF('persönliche Bestellung - Export'!$B93&lt;&gt;"",'persönliche Bestellung - Export'!$B93,"")</f>
        <v/>
      </c>
      <c r="D98" s="57" t="str">
        <f>IF('persönliche Bestellung - Export'!$A93&lt;&gt;"",'persönliche Bestellung - Export'!$A93,"")</f>
        <v/>
      </c>
      <c r="E98" s="1" t="str">
        <f>IF('persönliche Bestellung - Export'!$C93&lt;&gt;"",'persönliche Bestellung - Export'!$C93,"")</f>
        <v/>
      </c>
      <c r="F98" s="1" t="str">
        <f t="shared" si="30"/>
        <v/>
      </c>
      <c r="G98" s="1" t="str">
        <f t="shared" si="31"/>
        <v/>
      </c>
      <c r="H98" s="1" t="str">
        <f t="shared" si="32"/>
        <v/>
      </c>
      <c r="I98" s="1" t="str">
        <f t="shared" si="33"/>
        <v/>
      </c>
      <c r="J98" s="1" t="str">
        <f t="shared" si="34"/>
        <v/>
      </c>
      <c r="K98" s="1" t="str">
        <f t="shared" si="35"/>
        <v/>
      </c>
      <c r="L98" s="1" t="str">
        <f t="shared" si="36"/>
        <v/>
      </c>
      <c r="M98" s="1" t="str">
        <f t="shared" si="37"/>
        <v/>
      </c>
      <c r="N98" s="1" t="str">
        <f t="shared" si="38"/>
        <v/>
      </c>
      <c r="O98" s="1" t="str">
        <f t="shared" si="39"/>
        <v/>
      </c>
      <c r="P98" s="1" t="str">
        <f t="shared" si="40"/>
        <v/>
      </c>
      <c r="Q98" s="1" t="str">
        <f t="shared" si="41"/>
        <v/>
      </c>
      <c r="R98" s="1">
        <f t="shared" si="42"/>
        <v>0</v>
      </c>
      <c r="S98" s="1">
        <f t="shared" si="42"/>
        <v>0</v>
      </c>
      <c r="T98" s="10">
        <f t="shared" si="42"/>
        <v>0</v>
      </c>
      <c r="U98" s="11"/>
      <c r="V98" s="5"/>
      <c r="W98" s="5"/>
      <c r="X98" s="8"/>
      <c r="Y98" s="7"/>
      <c r="Z98" s="5"/>
      <c r="AA98" s="5"/>
      <c r="AB98" s="8"/>
      <c r="AC98" s="7"/>
      <c r="AD98" s="5"/>
      <c r="AE98" s="5"/>
      <c r="AF98" s="8"/>
    </row>
    <row r="99" spans="1:32">
      <c r="A99" s="1" t="str">
        <f>IF('persönliche Bestellung - Export'!$D94="Mann","x","")</f>
        <v/>
      </c>
      <c r="B99" s="1" t="str">
        <f>IF('persönliche Bestellung - Export'!$D94="Frau","x","")</f>
        <v/>
      </c>
      <c r="C99" s="57" t="str">
        <f>IF('persönliche Bestellung - Export'!$B94&lt;&gt;"",'persönliche Bestellung - Export'!$B94,"")</f>
        <v/>
      </c>
      <c r="D99" s="57" t="str">
        <f>IF('persönliche Bestellung - Export'!$A94&lt;&gt;"",'persönliche Bestellung - Export'!$A94,"")</f>
        <v/>
      </c>
      <c r="E99" s="1" t="str">
        <f>IF('persönliche Bestellung - Export'!$C94&lt;&gt;"",'persönliche Bestellung - Export'!$C94,"")</f>
        <v/>
      </c>
      <c r="F99" s="1" t="str">
        <f t="shared" si="30"/>
        <v/>
      </c>
      <c r="G99" s="1" t="str">
        <f t="shared" si="31"/>
        <v/>
      </c>
      <c r="H99" s="1" t="str">
        <f t="shared" si="32"/>
        <v/>
      </c>
      <c r="I99" s="1" t="str">
        <f t="shared" si="33"/>
        <v/>
      </c>
      <c r="J99" s="1" t="str">
        <f t="shared" si="34"/>
        <v/>
      </c>
      <c r="K99" s="1" t="str">
        <f t="shared" si="35"/>
        <v/>
      </c>
      <c r="L99" s="1" t="str">
        <f t="shared" si="36"/>
        <v/>
      </c>
      <c r="M99" s="1" t="str">
        <f t="shared" si="37"/>
        <v/>
      </c>
      <c r="N99" s="1" t="str">
        <f t="shared" si="38"/>
        <v/>
      </c>
      <c r="O99" s="1" t="str">
        <f t="shared" si="39"/>
        <v/>
      </c>
      <c r="P99" s="1" t="str">
        <f t="shared" si="40"/>
        <v/>
      </c>
      <c r="Q99" s="1" t="str">
        <f t="shared" si="41"/>
        <v/>
      </c>
      <c r="R99" s="1">
        <f t="shared" si="42"/>
        <v>0</v>
      </c>
      <c r="S99" s="1">
        <f t="shared" si="42"/>
        <v>0</v>
      </c>
      <c r="T99" s="10">
        <f t="shared" si="42"/>
        <v>0</v>
      </c>
      <c r="U99" s="11"/>
      <c r="V99" s="5"/>
      <c r="W99" s="5"/>
      <c r="X99" s="8"/>
      <c r="Y99" s="7"/>
      <c r="Z99" s="5"/>
      <c r="AA99" s="5"/>
      <c r="AB99" s="8"/>
      <c r="AC99" s="7"/>
      <c r="AD99" s="5"/>
      <c r="AE99" s="5"/>
      <c r="AF99" s="8"/>
    </row>
    <row r="100" spans="1:32">
      <c r="A100" s="1" t="str">
        <f>IF('persönliche Bestellung - Export'!$D95="Mann","x","")</f>
        <v/>
      </c>
      <c r="B100" s="1" t="str">
        <f>IF('persönliche Bestellung - Export'!$D95="Frau","x","")</f>
        <v/>
      </c>
      <c r="C100" s="57" t="str">
        <f>IF('persönliche Bestellung - Export'!$B95&lt;&gt;"",'persönliche Bestellung - Export'!$B95,"")</f>
        <v/>
      </c>
      <c r="D100" s="57" t="str">
        <f>IF('persönliche Bestellung - Export'!$A95&lt;&gt;"",'persönliche Bestellung - Export'!$A95,"")</f>
        <v/>
      </c>
      <c r="E100" s="1" t="str">
        <f>IF('persönliche Bestellung - Export'!$C95&lt;&gt;"",'persönliche Bestellung - Export'!$C95,"")</f>
        <v/>
      </c>
      <c r="F100" s="1" t="str">
        <f t="shared" si="30"/>
        <v/>
      </c>
      <c r="G100" s="1" t="str">
        <f t="shared" si="31"/>
        <v/>
      </c>
      <c r="H100" s="1" t="str">
        <f t="shared" si="32"/>
        <v/>
      </c>
      <c r="I100" s="1" t="str">
        <f t="shared" si="33"/>
        <v/>
      </c>
      <c r="J100" s="1" t="str">
        <f t="shared" si="34"/>
        <v/>
      </c>
      <c r="K100" s="1" t="str">
        <f t="shared" si="35"/>
        <v/>
      </c>
      <c r="L100" s="1" t="str">
        <f t="shared" si="36"/>
        <v/>
      </c>
      <c r="M100" s="1" t="str">
        <f t="shared" si="37"/>
        <v/>
      </c>
      <c r="N100" s="1" t="str">
        <f t="shared" si="38"/>
        <v/>
      </c>
      <c r="O100" s="1" t="str">
        <f t="shared" si="39"/>
        <v/>
      </c>
      <c r="P100" s="1" t="str">
        <f t="shared" si="40"/>
        <v/>
      </c>
      <c r="Q100" s="1" t="str">
        <f t="shared" si="41"/>
        <v/>
      </c>
      <c r="R100" s="1">
        <f t="shared" si="42"/>
        <v>0</v>
      </c>
      <c r="S100" s="1">
        <f t="shared" si="42"/>
        <v>0</v>
      </c>
      <c r="T100" s="10">
        <f t="shared" si="42"/>
        <v>0</v>
      </c>
      <c r="U100" s="11"/>
      <c r="V100" s="5"/>
      <c r="W100" s="5"/>
      <c r="X100" s="8"/>
      <c r="Y100" s="7"/>
      <c r="Z100" s="5"/>
      <c r="AA100" s="5"/>
      <c r="AB100" s="8"/>
      <c r="AC100" s="7"/>
      <c r="AD100" s="5"/>
      <c r="AE100" s="5"/>
      <c r="AF100" s="8"/>
    </row>
    <row r="101" spans="1:32">
      <c r="A101" s="1" t="str">
        <f>IF('persönliche Bestellung - Export'!$D96="Mann","x","")</f>
        <v/>
      </c>
      <c r="B101" s="1" t="str">
        <f>IF('persönliche Bestellung - Export'!$D96="Frau","x","")</f>
        <v/>
      </c>
      <c r="C101" s="57" t="str">
        <f>IF('persönliche Bestellung - Export'!$B96&lt;&gt;"",'persönliche Bestellung - Export'!$B96,"")</f>
        <v/>
      </c>
      <c r="D101" s="57" t="str">
        <f>IF('persönliche Bestellung - Export'!$A96&lt;&gt;"",'persönliche Bestellung - Export'!$A96,"")</f>
        <v/>
      </c>
      <c r="E101" s="1" t="str">
        <f>IF('persönliche Bestellung - Export'!$C96&lt;&gt;"",'persönliche Bestellung - Export'!$C96,"")</f>
        <v/>
      </c>
      <c r="F101" s="1" t="str">
        <f t="shared" si="30"/>
        <v/>
      </c>
      <c r="G101" s="1" t="str">
        <f t="shared" si="31"/>
        <v/>
      </c>
      <c r="H101" s="1" t="str">
        <f t="shared" si="32"/>
        <v/>
      </c>
      <c r="I101" s="1" t="str">
        <f t="shared" si="33"/>
        <v/>
      </c>
      <c r="J101" s="1" t="str">
        <f t="shared" si="34"/>
        <v/>
      </c>
      <c r="K101" s="1" t="str">
        <f t="shared" si="35"/>
        <v/>
      </c>
      <c r="L101" s="1" t="str">
        <f t="shared" si="36"/>
        <v/>
      </c>
      <c r="M101" s="1" t="str">
        <f t="shared" si="37"/>
        <v/>
      </c>
      <c r="N101" s="1" t="str">
        <f t="shared" si="38"/>
        <v/>
      </c>
      <c r="O101" s="1" t="str">
        <f t="shared" si="39"/>
        <v/>
      </c>
      <c r="P101" s="1" t="str">
        <f t="shared" si="40"/>
        <v/>
      </c>
      <c r="Q101" s="1" t="str">
        <f t="shared" si="41"/>
        <v/>
      </c>
      <c r="R101" s="1">
        <f t="shared" si="42"/>
        <v>0</v>
      </c>
      <c r="S101" s="1">
        <f t="shared" si="42"/>
        <v>0</v>
      </c>
      <c r="T101" s="10">
        <f t="shared" si="42"/>
        <v>0</v>
      </c>
      <c r="U101" s="11"/>
      <c r="V101" s="5"/>
      <c r="W101" s="5"/>
      <c r="X101" s="8"/>
      <c r="Y101" s="7"/>
      <c r="Z101" s="5"/>
      <c r="AA101" s="5"/>
      <c r="AB101" s="8"/>
      <c r="AC101" s="7"/>
      <c r="AD101" s="5"/>
      <c r="AE101" s="5"/>
      <c r="AF101" s="8"/>
    </row>
    <row r="102" spans="1:32">
      <c r="A102" s="1" t="str">
        <f>IF('persönliche Bestellung - Export'!$D97="Mann","x","")</f>
        <v/>
      </c>
      <c r="B102" s="1" t="str">
        <f>IF('persönliche Bestellung - Export'!$D97="Frau","x","")</f>
        <v/>
      </c>
      <c r="C102" s="57" t="str">
        <f>IF('persönliche Bestellung - Export'!$B97&lt;&gt;"",'persönliche Bestellung - Export'!$B97,"")</f>
        <v/>
      </c>
      <c r="D102" s="57" t="str">
        <f>IF('persönliche Bestellung - Export'!$A97&lt;&gt;"",'persönliche Bestellung - Export'!$A97,"")</f>
        <v/>
      </c>
      <c r="E102" s="1" t="str">
        <f>IF('persönliche Bestellung - Export'!$C97&lt;&gt;"",'persönliche Bestellung - Export'!$C97,"")</f>
        <v/>
      </c>
      <c r="F102" s="1" t="str">
        <f t="shared" si="30"/>
        <v/>
      </c>
      <c r="G102" s="1" t="str">
        <f t="shared" si="31"/>
        <v/>
      </c>
      <c r="H102" s="1" t="str">
        <f t="shared" si="32"/>
        <v/>
      </c>
      <c r="I102" s="1" t="str">
        <f t="shared" si="33"/>
        <v/>
      </c>
      <c r="J102" s="1" t="str">
        <f t="shared" si="34"/>
        <v/>
      </c>
      <c r="K102" s="1" t="str">
        <f t="shared" si="35"/>
        <v/>
      </c>
      <c r="L102" s="1" t="str">
        <f t="shared" si="36"/>
        <v/>
      </c>
      <c r="M102" s="1" t="str">
        <f t="shared" si="37"/>
        <v/>
      </c>
      <c r="N102" s="1" t="str">
        <f t="shared" si="38"/>
        <v/>
      </c>
      <c r="O102" s="1" t="str">
        <f t="shared" si="39"/>
        <v/>
      </c>
      <c r="P102" s="1" t="str">
        <f t="shared" si="40"/>
        <v/>
      </c>
      <c r="Q102" s="1" t="str">
        <f t="shared" si="41"/>
        <v/>
      </c>
      <c r="R102" s="1">
        <f t="shared" si="42"/>
        <v>0</v>
      </c>
      <c r="S102" s="1">
        <f t="shared" si="42"/>
        <v>0</v>
      </c>
      <c r="T102" s="10">
        <f t="shared" si="42"/>
        <v>0</v>
      </c>
      <c r="U102" s="11"/>
      <c r="V102" s="5"/>
      <c r="W102" s="5"/>
      <c r="X102" s="8"/>
      <c r="Y102" s="7"/>
      <c r="Z102" s="5"/>
      <c r="AA102" s="5"/>
      <c r="AB102" s="8"/>
      <c r="AC102" s="7"/>
      <c r="AD102" s="5"/>
      <c r="AE102" s="5"/>
      <c r="AF102" s="8"/>
    </row>
    <row r="103" spans="1:32">
      <c r="A103" s="1" t="str">
        <f>IF('persönliche Bestellung - Export'!$D98="Mann","x","")</f>
        <v/>
      </c>
      <c r="B103" s="1" t="str">
        <f>IF('persönliche Bestellung - Export'!$D98="Frau","x","")</f>
        <v/>
      </c>
      <c r="C103" s="57" t="str">
        <f>IF('persönliche Bestellung - Export'!$B98&lt;&gt;"",'persönliche Bestellung - Export'!$B98,"")</f>
        <v/>
      </c>
      <c r="D103" s="57" t="str">
        <f>IF('persönliche Bestellung - Export'!$A98&lt;&gt;"",'persönliche Bestellung - Export'!$A98,"")</f>
        <v/>
      </c>
      <c r="E103" s="1" t="str">
        <f>IF('persönliche Bestellung - Export'!$C98&lt;&gt;"",'persönliche Bestellung - Export'!$C98,"")</f>
        <v/>
      </c>
      <c r="F103" s="1" t="str">
        <f t="shared" si="30"/>
        <v/>
      </c>
      <c r="G103" s="1" t="str">
        <f t="shared" si="31"/>
        <v/>
      </c>
      <c r="H103" s="1" t="str">
        <f t="shared" si="32"/>
        <v/>
      </c>
      <c r="I103" s="1" t="str">
        <f t="shared" si="33"/>
        <v/>
      </c>
      <c r="J103" s="1" t="str">
        <f t="shared" si="34"/>
        <v/>
      </c>
      <c r="K103" s="1" t="str">
        <f t="shared" si="35"/>
        <v/>
      </c>
      <c r="L103" s="1" t="str">
        <f t="shared" si="36"/>
        <v/>
      </c>
      <c r="M103" s="1" t="str">
        <f t="shared" si="37"/>
        <v/>
      </c>
      <c r="N103" s="1" t="str">
        <f t="shared" si="38"/>
        <v/>
      </c>
      <c r="O103" s="1" t="str">
        <f t="shared" si="39"/>
        <v/>
      </c>
      <c r="P103" s="1" t="str">
        <f t="shared" si="40"/>
        <v/>
      </c>
      <c r="Q103" s="1" t="str">
        <f t="shared" si="41"/>
        <v/>
      </c>
      <c r="R103" s="1">
        <f t="shared" si="42"/>
        <v>0</v>
      </c>
      <c r="S103" s="1">
        <f t="shared" si="42"/>
        <v>0</v>
      </c>
      <c r="T103" s="10">
        <f t="shared" si="42"/>
        <v>0</v>
      </c>
      <c r="U103" s="11"/>
      <c r="V103" s="5"/>
      <c r="W103" s="5"/>
      <c r="X103" s="8"/>
      <c r="Y103" s="7"/>
      <c r="Z103" s="5"/>
      <c r="AA103" s="5"/>
      <c r="AB103" s="8"/>
      <c r="AC103" s="7"/>
      <c r="AD103" s="5"/>
      <c r="AE103" s="5"/>
      <c r="AF103" s="8"/>
    </row>
    <row r="104" spans="1:32">
      <c r="A104" s="1" t="str">
        <f>IF('persönliche Bestellung - Export'!$D99="Mann","x","")</f>
        <v/>
      </c>
      <c r="B104" s="1" t="str">
        <f>IF('persönliche Bestellung - Export'!$D99="Frau","x","")</f>
        <v/>
      </c>
      <c r="C104" s="57" t="str">
        <f>IF('persönliche Bestellung - Export'!$B99&lt;&gt;"",'persönliche Bestellung - Export'!$B99,"")</f>
        <v/>
      </c>
      <c r="D104" s="57" t="str">
        <f>IF('persönliche Bestellung - Export'!$A99&lt;&gt;"",'persönliche Bestellung - Export'!$A99,"")</f>
        <v/>
      </c>
      <c r="E104" s="1" t="str">
        <f>IF('persönliche Bestellung - Export'!$C99&lt;&gt;"",'persönliche Bestellung - Export'!$C99,"")</f>
        <v/>
      </c>
      <c r="F104" s="1" t="str">
        <f t="shared" si="30"/>
        <v/>
      </c>
      <c r="G104" s="1" t="str">
        <f t="shared" si="31"/>
        <v/>
      </c>
      <c r="H104" s="1" t="str">
        <f t="shared" si="32"/>
        <v/>
      </c>
      <c r="I104" s="1" t="str">
        <f t="shared" si="33"/>
        <v/>
      </c>
      <c r="J104" s="1" t="str">
        <f t="shared" si="34"/>
        <v/>
      </c>
      <c r="K104" s="1" t="str">
        <f t="shared" si="35"/>
        <v/>
      </c>
      <c r="L104" s="1" t="str">
        <f t="shared" si="36"/>
        <v/>
      </c>
      <c r="M104" s="1" t="str">
        <f t="shared" si="37"/>
        <v/>
      </c>
      <c r="N104" s="1" t="str">
        <f t="shared" si="38"/>
        <v/>
      </c>
      <c r="O104" s="1" t="str">
        <f t="shared" si="39"/>
        <v/>
      </c>
      <c r="P104" s="1" t="str">
        <f t="shared" si="40"/>
        <v/>
      </c>
      <c r="Q104" s="1" t="str">
        <f t="shared" si="41"/>
        <v/>
      </c>
      <c r="R104" s="1">
        <f t="shared" si="42"/>
        <v>0</v>
      </c>
      <c r="S104" s="1">
        <f t="shared" si="42"/>
        <v>0</v>
      </c>
      <c r="T104" s="10">
        <f t="shared" si="42"/>
        <v>0</v>
      </c>
      <c r="U104" s="11"/>
      <c r="V104" s="5"/>
      <c r="W104" s="5"/>
      <c r="X104" s="8"/>
      <c r="Y104" s="7"/>
      <c r="Z104" s="5"/>
      <c r="AA104" s="5"/>
      <c r="AB104" s="8"/>
      <c r="AC104" s="7"/>
      <c r="AD104" s="5"/>
      <c r="AE104" s="5"/>
      <c r="AF104" s="8"/>
    </row>
    <row r="105" spans="1:32">
      <c r="A105" s="1" t="str">
        <f>IF('persönliche Bestellung - Export'!$D100="Mann","x","")</f>
        <v/>
      </c>
      <c r="B105" s="1" t="str">
        <f>IF('persönliche Bestellung - Export'!$D100="Frau","x","")</f>
        <v/>
      </c>
      <c r="C105" s="57" t="str">
        <f>IF('persönliche Bestellung - Export'!$B100&lt;&gt;"",'persönliche Bestellung - Export'!$B100,"")</f>
        <v/>
      </c>
      <c r="D105" s="57" t="str">
        <f>IF('persönliche Bestellung - Export'!$A100&lt;&gt;"",'persönliche Bestellung - Export'!$A100,"")</f>
        <v/>
      </c>
      <c r="E105" s="1" t="str">
        <f>IF('persönliche Bestellung - Export'!$C100&lt;&gt;"",'persönliche Bestellung - Export'!$C100,"")</f>
        <v/>
      </c>
      <c r="F105" s="1" t="str">
        <f t="shared" si="30"/>
        <v/>
      </c>
      <c r="G105" s="1" t="str">
        <f t="shared" si="31"/>
        <v/>
      </c>
      <c r="H105" s="1" t="str">
        <f t="shared" si="32"/>
        <v/>
      </c>
      <c r="I105" s="1" t="str">
        <f t="shared" si="33"/>
        <v/>
      </c>
      <c r="J105" s="1" t="str">
        <f t="shared" si="34"/>
        <v/>
      </c>
      <c r="K105" s="1" t="str">
        <f t="shared" si="35"/>
        <v/>
      </c>
      <c r="L105" s="1" t="str">
        <f t="shared" si="36"/>
        <v/>
      </c>
      <c r="M105" s="1" t="str">
        <f t="shared" si="37"/>
        <v/>
      </c>
      <c r="N105" s="1" t="str">
        <f t="shared" si="38"/>
        <v/>
      </c>
      <c r="O105" s="1" t="str">
        <f t="shared" si="39"/>
        <v/>
      </c>
      <c r="P105" s="1" t="str">
        <f t="shared" si="40"/>
        <v/>
      </c>
      <c r="Q105" s="1" t="str">
        <f t="shared" si="41"/>
        <v/>
      </c>
      <c r="R105" s="1">
        <f t="shared" ref="R105:T135" si="43">SUMPRODUCT((($U105:$AF105)="x")*($U$4:$AF$4=R$7))</f>
        <v>0</v>
      </c>
      <c r="S105" s="1">
        <f t="shared" si="43"/>
        <v>0</v>
      </c>
      <c r="T105" s="10">
        <f t="shared" si="43"/>
        <v>0</v>
      </c>
      <c r="U105" s="11"/>
      <c r="V105" s="5"/>
      <c r="W105" s="5"/>
      <c r="X105" s="8"/>
      <c r="Y105" s="7"/>
      <c r="Z105" s="5"/>
      <c r="AA105" s="5"/>
      <c r="AB105" s="8"/>
      <c r="AC105" s="7"/>
      <c r="AD105" s="5"/>
      <c r="AE105" s="5"/>
      <c r="AF105" s="8"/>
    </row>
    <row r="106" spans="1:32">
      <c r="A106" s="1" t="str">
        <f>IF('persönliche Bestellung - Export'!$D101="Mann","x","")</f>
        <v/>
      </c>
      <c r="B106" s="1" t="str">
        <f>IF('persönliche Bestellung - Export'!$D101="Frau","x","")</f>
        <v/>
      </c>
      <c r="C106" s="57" t="str">
        <f>IF('persönliche Bestellung - Export'!$B101&lt;&gt;"",'persönliche Bestellung - Export'!$B101,"")</f>
        <v/>
      </c>
      <c r="D106" s="57" t="str">
        <f>IF('persönliche Bestellung - Export'!$A101&lt;&gt;"",'persönliche Bestellung - Export'!$A101,"")</f>
        <v/>
      </c>
      <c r="E106" s="1" t="str">
        <f>IF('persönliche Bestellung - Export'!$C101&lt;&gt;"",'persönliche Bestellung - Export'!$C101,"")</f>
        <v/>
      </c>
      <c r="F106" s="1" t="str">
        <f t="shared" si="30"/>
        <v/>
      </c>
      <c r="G106" s="1" t="str">
        <f t="shared" si="31"/>
        <v/>
      </c>
      <c r="H106" s="1" t="str">
        <f t="shared" si="32"/>
        <v/>
      </c>
      <c r="I106" s="1" t="str">
        <f t="shared" si="33"/>
        <v/>
      </c>
      <c r="J106" s="1" t="str">
        <f t="shared" si="34"/>
        <v/>
      </c>
      <c r="K106" s="1" t="str">
        <f t="shared" si="35"/>
        <v/>
      </c>
      <c r="L106" s="1" t="str">
        <f t="shared" si="36"/>
        <v/>
      </c>
      <c r="M106" s="1" t="str">
        <f t="shared" si="37"/>
        <v/>
      </c>
      <c r="N106" s="1" t="str">
        <f t="shared" si="38"/>
        <v/>
      </c>
      <c r="O106" s="1" t="str">
        <f t="shared" si="39"/>
        <v/>
      </c>
      <c r="P106" s="1" t="str">
        <f t="shared" si="40"/>
        <v/>
      </c>
      <c r="Q106" s="1" t="str">
        <f t="shared" si="41"/>
        <v/>
      </c>
      <c r="R106" s="1">
        <f t="shared" si="43"/>
        <v>0</v>
      </c>
      <c r="S106" s="1">
        <f t="shared" si="43"/>
        <v>0</v>
      </c>
      <c r="T106" s="10">
        <f t="shared" si="43"/>
        <v>0</v>
      </c>
      <c r="U106" s="11"/>
      <c r="V106" s="5"/>
      <c r="W106" s="5"/>
      <c r="X106" s="8"/>
      <c r="Y106" s="7"/>
      <c r="Z106" s="5"/>
      <c r="AA106" s="5"/>
      <c r="AB106" s="8"/>
      <c r="AC106" s="7"/>
      <c r="AD106" s="5"/>
      <c r="AE106" s="5"/>
      <c r="AF106" s="8"/>
    </row>
    <row r="107" spans="1:32">
      <c r="A107" s="1" t="str">
        <f>IF('persönliche Bestellung - Export'!$D102="Mann","x","")</f>
        <v/>
      </c>
      <c r="B107" s="1" t="str">
        <f>IF('persönliche Bestellung - Export'!$D102="Frau","x","")</f>
        <v/>
      </c>
      <c r="C107" s="57" t="str">
        <f>IF('persönliche Bestellung - Export'!$B102&lt;&gt;"",'persönliche Bestellung - Export'!$B102,"")</f>
        <v/>
      </c>
      <c r="D107" s="57" t="str">
        <f>IF('persönliche Bestellung - Export'!$A102&lt;&gt;"",'persönliche Bestellung - Export'!$A102,"")</f>
        <v/>
      </c>
      <c r="E107" s="1" t="str">
        <f>IF('persönliche Bestellung - Export'!$C102&lt;&gt;"",'persönliche Bestellung - Export'!$C102,"")</f>
        <v/>
      </c>
      <c r="F107" s="1" t="str">
        <f t="shared" si="30"/>
        <v/>
      </c>
      <c r="G107" s="1" t="str">
        <f t="shared" si="31"/>
        <v/>
      </c>
      <c r="H107" s="1" t="str">
        <f t="shared" si="32"/>
        <v/>
      </c>
      <c r="I107" s="1" t="str">
        <f t="shared" si="33"/>
        <v/>
      </c>
      <c r="J107" s="1" t="str">
        <f t="shared" si="34"/>
        <v/>
      </c>
      <c r="K107" s="1" t="str">
        <f t="shared" si="35"/>
        <v/>
      </c>
      <c r="L107" s="1" t="str">
        <f t="shared" si="36"/>
        <v/>
      </c>
      <c r="M107" s="1" t="str">
        <f t="shared" si="37"/>
        <v/>
      </c>
      <c r="N107" s="1" t="str">
        <f t="shared" si="38"/>
        <v/>
      </c>
      <c r="O107" s="1" t="str">
        <f t="shared" si="39"/>
        <v/>
      </c>
      <c r="P107" s="1" t="str">
        <f t="shared" si="40"/>
        <v/>
      </c>
      <c r="Q107" s="1" t="str">
        <f t="shared" si="41"/>
        <v/>
      </c>
      <c r="R107" s="1">
        <f t="shared" si="43"/>
        <v>0</v>
      </c>
      <c r="S107" s="1">
        <f t="shared" si="43"/>
        <v>0</v>
      </c>
      <c r="T107" s="10">
        <f t="shared" si="43"/>
        <v>0</v>
      </c>
      <c r="U107" s="11"/>
      <c r="V107" s="5"/>
      <c r="W107" s="5"/>
      <c r="X107" s="8"/>
      <c r="Y107" s="7"/>
      <c r="Z107" s="5"/>
      <c r="AA107" s="5"/>
      <c r="AB107" s="8"/>
      <c r="AC107" s="7"/>
      <c r="AD107" s="5"/>
      <c r="AE107" s="5"/>
      <c r="AF107" s="8"/>
    </row>
    <row r="108" spans="1:32">
      <c r="A108" s="1" t="str">
        <f>IF('persönliche Bestellung - Export'!$D103="Mann","x","")</f>
        <v/>
      </c>
      <c r="B108" s="1" t="str">
        <f>IF('persönliche Bestellung - Export'!$D103="Frau","x","")</f>
        <v/>
      </c>
      <c r="C108" s="57" t="str">
        <f>IF('persönliche Bestellung - Export'!$B103&lt;&gt;"",'persönliche Bestellung - Export'!$B103,"")</f>
        <v/>
      </c>
      <c r="D108" s="57" t="str">
        <f>IF('persönliche Bestellung - Export'!$A103&lt;&gt;"",'persönliche Bestellung - Export'!$A103,"")</f>
        <v/>
      </c>
      <c r="E108" s="1" t="str">
        <f>IF('persönliche Bestellung - Export'!$C103&lt;&gt;"",'persönliche Bestellung - Export'!$C103,"")</f>
        <v/>
      </c>
      <c r="F108" s="1" t="str">
        <f t="shared" si="30"/>
        <v/>
      </c>
      <c r="G108" s="1" t="str">
        <f t="shared" si="31"/>
        <v/>
      </c>
      <c r="H108" s="1" t="str">
        <f t="shared" si="32"/>
        <v/>
      </c>
      <c r="I108" s="1" t="str">
        <f t="shared" si="33"/>
        <v/>
      </c>
      <c r="J108" s="1" t="str">
        <f t="shared" si="34"/>
        <v/>
      </c>
      <c r="K108" s="1" t="str">
        <f t="shared" si="35"/>
        <v/>
      </c>
      <c r="L108" s="1" t="str">
        <f t="shared" si="36"/>
        <v/>
      </c>
      <c r="M108" s="1" t="str">
        <f t="shared" si="37"/>
        <v/>
      </c>
      <c r="N108" s="1" t="str">
        <f t="shared" si="38"/>
        <v/>
      </c>
      <c r="O108" s="1" t="str">
        <f t="shared" si="39"/>
        <v/>
      </c>
      <c r="P108" s="1" t="str">
        <f t="shared" si="40"/>
        <v/>
      </c>
      <c r="Q108" s="1" t="str">
        <f t="shared" si="41"/>
        <v/>
      </c>
      <c r="R108" s="1">
        <f t="shared" si="43"/>
        <v>0</v>
      </c>
      <c r="S108" s="1">
        <f t="shared" si="43"/>
        <v>0</v>
      </c>
      <c r="T108" s="10">
        <f t="shared" si="43"/>
        <v>0</v>
      </c>
      <c r="U108" s="11"/>
      <c r="V108" s="5"/>
      <c r="W108" s="5"/>
      <c r="X108" s="8"/>
      <c r="Y108" s="7"/>
      <c r="Z108" s="5"/>
      <c r="AA108" s="5"/>
      <c r="AB108" s="8"/>
      <c r="AC108" s="7"/>
      <c r="AD108" s="5"/>
      <c r="AE108" s="5"/>
      <c r="AF108" s="8"/>
    </row>
    <row r="109" spans="1:32">
      <c r="A109" s="1" t="str">
        <f>IF('persönliche Bestellung - Export'!$D104="Mann","x","")</f>
        <v/>
      </c>
      <c r="B109" s="1" t="str">
        <f>IF('persönliche Bestellung - Export'!$D104="Frau","x","")</f>
        <v/>
      </c>
      <c r="C109" s="57" t="str">
        <f>IF('persönliche Bestellung - Export'!$B104&lt;&gt;"",'persönliche Bestellung - Export'!$B104,"")</f>
        <v/>
      </c>
      <c r="D109" s="57" t="str">
        <f>IF('persönliche Bestellung - Export'!$A104&lt;&gt;"",'persönliche Bestellung - Export'!$A104,"")</f>
        <v/>
      </c>
      <c r="E109" s="1" t="str">
        <f>IF('persönliche Bestellung - Export'!$C104&lt;&gt;"",'persönliche Bestellung - Export'!$C104,"")</f>
        <v/>
      </c>
      <c r="F109" s="1" t="str">
        <f t="shared" si="30"/>
        <v/>
      </c>
      <c r="G109" s="1" t="str">
        <f t="shared" si="31"/>
        <v/>
      </c>
      <c r="H109" s="1" t="str">
        <f t="shared" si="32"/>
        <v/>
      </c>
      <c r="I109" s="1" t="str">
        <f t="shared" si="33"/>
        <v/>
      </c>
      <c r="J109" s="1" t="str">
        <f t="shared" si="34"/>
        <v/>
      </c>
      <c r="K109" s="1" t="str">
        <f t="shared" si="35"/>
        <v/>
      </c>
      <c r="L109" s="1" t="str">
        <f t="shared" si="36"/>
        <v/>
      </c>
      <c r="M109" s="1" t="str">
        <f t="shared" si="37"/>
        <v/>
      </c>
      <c r="N109" s="1" t="str">
        <f t="shared" si="38"/>
        <v/>
      </c>
      <c r="O109" s="1" t="str">
        <f t="shared" si="39"/>
        <v/>
      </c>
      <c r="P109" s="1" t="str">
        <f t="shared" si="40"/>
        <v/>
      </c>
      <c r="Q109" s="1" t="str">
        <f t="shared" si="41"/>
        <v/>
      </c>
      <c r="R109" s="1">
        <f t="shared" si="43"/>
        <v>0</v>
      </c>
      <c r="S109" s="1">
        <f t="shared" si="43"/>
        <v>0</v>
      </c>
      <c r="T109" s="10">
        <f t="shared" si="43"/>
        <v>0</v>
      </c>
      <c r="U109" s="11"/>
      <c r="V109" s="5"/>
      <c r="W109" s="5"/>
      <c r="X109" s="8"/>
      <c r="Y109" s="7"/>
      <c r="Z109" s="5"/>
      <c r="AA109" s="5"/>
      <c r="AB109" s="8"/>
      <c r="AC109" s="7"/>
      <c r="AD109" s="5"/>
      <c r="AE109" s="5"/>
      <c r="AF109" s="8"/>
    </row>
    <row r="110" spans="1:32">
      <c r="A110" s="1" t="str">
        <f>IF('persönliche Bestellung - Export'!$D105="Mann","x","")</f>
        <v/>
      </c>
      <c r="B110" s="1" t="str">
        <f>IF('persönliche Bestellung - Export'!$D105="Frau","x","")</f>
        <v/>
      </c>
      <c r="C110" s="57" t="str">
        <f>IF('persönliche Bestellung - Export'!$B105&lt;&gt;"",'persönliche Bestellung - Export'!$B105,"")</f>
        <v/>
      </c>
      <c r="D110" s="57" t="str">
        <f>IF('persönliche Bestellung - Export'!$A105&lt;&gt;"",'persönliche Bestellung - Export'!$A105,"")</f>
        <v/>
      </c>
      <c r="E110" s="1" t="str">
        <f>IF('persönliche Bestellung - Export'!$C105&lt;&gt;"",'persönliche Bestellung - Export'!$C105,"")</f>
        <v/>
      </c>
      <c r="F110" s="1" t="str">
        <f t="shared" si="30"/>
        <v/>
      </c>
      <c r="G110" s="1" t="str">
        <f t="shared" si="31"/>
        <v/>
      </c>
      <c r="H110" s="1" t="str">
        <f t="shared" si="32"/>
        <v/>
      </c>
      <c r="I110" s="1" t="str">
        <f t="shared" si="33"/>
        <v/>
      </c>
      <c r="J110" s="1" t="str">
        <f t="shared" si="34"/>
        <v/>
      </c>
      <c r="K110" s="1" t="str">
        <f t="shared" si="35"/>
        <v/>
      </c>
      <c r="L110" s="1" t="str">
        <f t="shared" si="36"/>
        <v/>
      </c>
      <c r="M110" s="1" t="str">
        <f t="shared" si="37"/>
        <v/>
      </c>
      <c r="N110" s="1" t="str">
        <f t="shared" si="38"/>
        <v/>
      </c>
      <c r="O110" s="1" t="str">
        <f t="shared" si="39"/>
        <v/>
      </c>
      <c r="P110" s="1" t="str">
        <f t="shared" si="40"/>
        <v/>
      </c>
      <c r="Q110" s="1" t="str">
        <f t="shared" si="41"/>
        <v/>
      </c>
      <c r="R110" s="1">
        <f t="shared" si="43"/>
        <v>0</v>
      </c>
      <c r="S110" s="1">
        <f t="shared" si="43"/>
        <v>0</v>
      </c>
      <c r="T110" s="10">
        <f t="shared" si="43"/>
        <v>0</v>
      </c>
      <c r="U110" s="11"/>
      <c r="V110" s="5"/>
      <c r="W110" s="5"/>
      <c r="X110" s="8"/>
      <c r="Y110" s="7"/>
      <c r="Z110" s="5"/>
      <c r="AA110" s="5"/>
      <c r="AB110" s="8"/>
      <c r="AC110" s="7"/>
      <c r="AD110" s="5"/>
      <c r="AE110" s="5"/>
      <c r="AF110" s="8"/>
    </row>
    <row r="111" spans="1:32">
      <c r="A111" s="1" t="str">
        <f>IF('persönliche Bestellung - Export'!$D106="Mann","x","")</f>
        <v/>
      </c>
      <c r="B111" s="1" t="str">
        <f>IF('persönliche Bestellung - Export'!$D106="Frau","x","")</f>
        <v/>
      </c>
      <c r="C111" s="57" t="str">
        <f>IF('persönliche Bestellung - Export'!$B106&lt;&gt;"",'persönliche Bestellung - Export'!$B106,"")</f>
        <v/>
      </c>
      <c r="D111" s="57" t="str">
        <f>IF('persönliche Bestellung - Export'!$A106&lt;&gt;"",'persönliche Bestellung - Export'!$A106,"")</f>
        <v/>
      </c>
      <c r="E111" s="1" t="str">
        <f>IF('persönliche Bestellung - Export'!$C106&lt;&gt;"",'persönliche Bestellung - Export'!$C106,"")</f>
        <v/>
      </c>
      <c r="F111" s="1" t="str">
        <f t="shared" si="30"/>
        <v/>
      </c>
      <c r="G111" s="1" t="str">
        <f t="shared" si="31"/>
        <v/>
      </c>
      <c r="H111" s="1" t="str">
        <f t="shared" si="32"/>
        <v/>
      </c>
      <c r="I111" s="1" t="str">
        <f t="shared" si="33"/>
        <v/>
      </c>
      <c r="J111" s="1" t="str">
        <f t="shared" si="34"/>
        <v/>
      </c>
      <c r="K111" s="1" t="str">
        <f t="shared" si="35"/>
        <v/>
      </c>
      <c r="L111" s="1" t="str">
        <f t="shared" si="36"/>
        <v/>
      </c>
      <c r="M111" s="1" t="str">
        <f t="shared" si="37"/>
        <v/>
      </c>
      <c r="N111" s="1" t="str">
        <f t="shared" si="38"/>
        <v/>
      </c>
      <c r="O111" s="1" t="str">
        <f t="shared" si="39"/>
        <v/>
      </c>
      <c r="P111" s="1" t="str">
        <f t="shared" si="40"/>
        <v/>
      </c>
      <c r="Q111" s="1" t="str">
        <f t="shared" si="41"/>
        <v/>
      </c>
      <c r="R111" s="1">
        <f t="shared" si="43"/>
        <v>0</v>
      </c>
      <c r="S111" s="1">
        <f t="shared" si="43"/>
        <v>0</v>
      </c>
      <c r="T111" s="10">
        <f t="shared" si="43"/>
        <v>0</v>
      </c>
      <c r="U111" s="11"/>
      <c r="V111" s="5"/>
      <c r="W111" s="5"/>
      <c r="X111" s="8"/>
      <c r="Y111" s="7"/>
      <c r="Z111" s="5"/>
      <c r="AA111" s="5"/>
      <c r="AB111" s="8"/>
      <c r="AC111" s="7"/>
      <c r="AD111" s="5"/>
      <c r="AE111" s="5"/>
      <c r="AF111" s="8"/>
    </row>
    <row r="112" spans="1:32">
      <c r="A112" s="1" t="str">
        <f>IF('persönliche Bestellung - Export'!$D107="Mann","x","")</f>
        <v/>
      </c>
      <c r="B112" s="1" t="str">
        <f>IF('persönliche Bestellung - Export'!$D107="Frau","x","")</f>
        <v/>
      </c>
      <c r="C112" s="57" t="str">
        <f>IF('persönliche Bestellung - Export'!$B107&lt;&gt;"",'persönliche Bestellung - Export'!$B107,"")</f>
        <v/>
      </c>
      <c r="D112" s="57" t="str">
        <f>IF('persönliche Bestellung - Export'!$A107&lt;&gt;"",'persönliche Bestellung - Export'!$A107,"")</f>
        <v/>
      </c>
      <c r="E112" s="1" t="str">
        <f>IF('persönliche Bestellung - Export'!$C107&lt;&gt;"",'persönliche Bestellung - Export'!$C107,"")</f>
        <v/>
      </c>
      <c r="F112" s="1" t="str">
        <f t="shared" si="30"/>
        <v/>
      </c>
      <c r="G112" s="1" t="str">
        <f t="shared" si="31"/>
        <v/>
      </c>
      <c r="H112" s="1" t="str">
        <f t="shared" si="32"/>
        <v/>
      </c>
      <c r="I112" s="1" t="str">
        <f t="shared" si="33"/>
        <v/>
      </c>
      <c r="J112" s="1" t="str">
        <f t="shared" si="34"/>
        <v/>
      </c>
      <c r="K112" s="1" t="str">
        <f t="shared" si="35"/>
        <v/>
      </c>
      <c r="L112" s="1" t="str">
        <f t="shared" si="36"/>
        <v/>
      </c>
      <c r="M112" s="1" t="str">
        <f t="shared" si="37"/>
        <v/>
      </c>
      <c r="N112" s="1" t="str">
        <f t="shared" si="38"/>
        <v/>
      </c>
      <c r="O112" s="1" t="str">
        <f t="shared" si="39"/>
        <v/>
      </c>
      <c r="P112" s="1" t="str">
        <f t="shared" si="40"/>
        <v/>
      </c>
      <c r="Q112" s="1" t="str">
        <f t="shared" si="41"/>
        <v/>
      </c>
      <c r="R112" s="1">
        <f t="shared" si="43"/>
        <v>0</v>
      </c>
      <c r="S112" s="1">
        <f t="shared" si="43"/>
        <v>0</v>
      </c>
      <c r="T112" s="10">
        <f t="shared" si="43"/>
        <v>0</v>
      </c>
      <c r="U112" s="11"/>
      <c r="V112" s="5"/>
      <c r="W112" s="5"/>
      <c r="X112" s="8"/>
      <c r="Y112" s="7"/>
      <c r="Z112" s="5"/>
      <c r="AA112" s="5"/>
      <c r="AB112" s="8"/>
      <c r="AC112" s="7"/>
      <c r="AD112" s="5"/>
      <c r="AE112" s="5"/>
      <c r="AF112" s="8"/>
    </row>
    <row r="113" spans="1:32">
      <c r="A113" s="1" t="str">
        <f>IF('persönliche Bestellung - Export'!$D108="Mann","x","")</f>
        <v/>
      </c>
      <c r="B113" s="1" t="str">
        <f>IF('persönliche Bestellung - Export'!$D108="Frau","x","")</f>
        <v/>
      </c>
      <c r="C113" s="57" t="str">
        <f>IF('persönliche Bestellung - Export'!$B108&lt;&gt;"",'persönliche Bestellung - Export'!$B108,"")</f>
        <v/>
      </c>
      <c r="D113" s="57" t="str">
        <f>IF('persönliche Bestellung - Export'!$A108&lt;&gt;"",'persönliche Bestellung - Export'!$A108,"")</f>
        <v/>
      </c>
      <c r="E113" s="1" t="str">
        <f>IF('persönliche Bestellung - Export'!$C108&lt;&gt;"",'persönliche Bestellung - Export'!$C108,"")</f>
        <v/>
      </c>
      <c r="F113" s="1" t="str">
        <f t="shared" si="30"/>
        <v/>
      </c>
      <c r="G113" s="1" t="str">
        <f t="shared" si="31"/>
        <v/>
      </c>
      <c r="H113" s="1" t="str">
        <f t="shared" si="32"/>
        <v/>
      </c>
      <c r="I113" s="1" t="str">
        <f t="shared" si="33"/>
        <v/>
      </c>
      <c r="J113" s="1" t="str">
        <f t="shared" si="34"/>
        <v/>
      </c>
      <c r="K113" s="1" t="str">
        <f t="shared" si="35"/>
        <v/>
      </c>
      <c r="L113" s="1" t="str">
        <f t="shared" si="36"/>
        <v/>
      </c>
      <c r="M113" s="1" t="str">
        <f t="shared" si="37"/>
        <v/>
      </c>
      <c r="N113" s="1" t="str">
        <f t="shared" si="38"/>
        <v/>
      </c>
      <c r="O113" s="1" t="str">
        <f t="shared" si="39"/>
        <v/>
      </c>
      <c r="P113" s="1" t="str">
        <f t="shared" si="40"/>
        <v/>
      </c>
      <c r="Q113" s="1" t="str">
        <f t="shared" si="41"/>
        <v/>
      </c>
      <c r="R113" s="1">
        <f t="shared" si="43"/>
        <v>0</v>
      </c>
      <c r="S113" s="1">
        <f t="shared" si="43"/>
        <v>0</v>
      </c>
      <c r="T113" s="10">
        <f t="shared" si="43"/>
        <v>0</v>
      </c>
      <c r="U113" s="11"/>
      <c r="V113" s="5"/>
      <c r="W113" s="5"/>
      <c r="X113" s="8"/>
      <c r="Y113" s="7"/>
      <c r="Z113" s="5"/>
      <c r="AA113" s="5"/>
      <c r="AB113" s="8"/>
      <c r="AC113" s="7"/>
      <c r="AD113" s="5"/>
      <c r="AE113" s="5"/>
      <c r="AF113" s="8"/>
    </row>
    <row r="114" spans="1:32">
      <c r="A114" s="1" t="str">
        <f>IF('persönliche Bestellung - Export'!$D109="Mann","x","")</f>
        <v/>
      </c>
      <c r="B114" s="1" t="str">
        <f>IF('persönliche Bestellung - Export'!$D109="Frau","x","")</f>
        <v/>
      </c>
      <c r="C114" s="57" t="str">
        <f>IF('persönliche Bestellung - Export'!$B109&lt;&gt;"",'persönliche Bestellung - Export'!$B109,"")</f>
        <v/>
      </c>
      <c r="D114" s="57" t="str">
        <f>IF('persönliche Bestellung - Export'!$A109&lt;&gt;"",'persönliche Bestellung - Export'!$A109,"")</f>
        <v/>
      </c>
      <c r="E114" s="1" t="str">
        <f>IF('persönliche Bestellung - Export'!$C109&lt;&gt;"",'persönliche Bestellung - Export'!$C109,"")</f>
        <v/>
      </c>
      <c r="F114" s="1" t="str">
        <f t="shared" si="30"/>
        <v/>
      </c>
      <c r="G114" s="1" t="str">
        <f t="shared" si="31"/>
        <v/>
      </c>
      <c r="H114" s="1" t="str">
        <f t="shared" si="32"/>
        <v/>
      </c>
      <c r="I114" s="1" t="str">
        <f t="shared" si="33"/>
        <v/>
      </c>
      <c r="J114" s="1" t="str">
        <f t="shared" si="34"/>
        <v/>
      </c>
      <c r="K114" s="1" t="str">
        <f t="shared" si="35"/>
        <v/>
      </c>
      <c r="L114" s="1" t="str">
        <f t="shared" si="36"/>
        <v/>
      </c>
      <c r="M114" s="1" t="str">
        <f t="shared" si="37"/>
        <v/>
      </c>
      <c r="N114" s="1" t="str">
        <f t="shared" si="38"/>
        <v/>
      </c>
      <c r="O114" s="1" t="str">
        <f t="shared" si="39"/>
        <v/>
      </c>
      <c r="P114" s="1" t="str">
        <f t="shared" si="40"/>
        <v/>
      </c>
      <c r="Q114" s="1" t="str">
        <f t="shared" si="41"/>
        <v/>
      </c>
      <c r="R114" s="1">
        <f t="shared" si="43"/>
        <v>0</v>
      </c>
      <c r="S114" s="1">
        <f t="shared" si="43"/>
        <v>0</v>
      </c>
      <c r="T114" s="10">
        <f t="shared" si="43"/>
        <v>0</v>
      </c>
      <c r="U114" s="11"/>
      <c r="V114" s="5"/>
      <c r="W114" s="5"/>
      <c r="X114" s="8"/>
      <c r="Y114" s="7"/>
      <c r="Z114" s="5"/>
      <c r="AA114" s="5"/>
      <c r="AB114" s="8"/>
      <c r="AC114" s="7"/>
      <c r="AD114" s="5"/>
      <c r="AE114" s="5"/>
      <c r="AF114" s="8"/>
    </row>
    <row r="115" spans="1:32">
      <c r="A115" s="1" t="str">
        <f>IF('persönliche Bestellung - Export'!$D110="Mann","x","")</f>
        <v/>
      </c>
      <c r="B115" s="1" t="str">
        <f>IF('persönliche Bestellung - Export'!$D110="Frau","x","")</f>
        <v/>
      </c>
      <c r="C115" s="57" t="str">
        <f>IF('persönliche Bestellung - Export'!$B110&lt;&gt;"",'persönliche Bestellung - Export'!$B110,"")</f>
        <v/>
      </c>
      <c r="D115" s="57" t="str">
        <f>IF('persönliche Bestellung - Export'!$A110&lt;&gt;"",'persönliche Bestellung - Export'!$A110,"")</f>
        <v/>
      </c>
      <c r="E115" s="1" t="str">
        <f>IF('persönliche Bestellung - Export'!$C110&lt;&gt;"",'persönliche Bestellung - Export'!$C110,"")</f>
        <v/>
      </c>
      <c r="F115" s="1" t="str">
        <f t="shared" si="30"/>
        <v/>
      </c>
      <c r="G115" s="1" t="str">
        <f t="shared" si="31"/>
        <v/>
      </c>
      <c r="H115" s="1" t="str">
        <f t="shared" si="32"/>
        <v/>
      </c>
      <c r="I115" s="1" t="str">
        <f t="shared" si="33"/>
        <v/>
      </c>
      <c r="J115" s="1" t="str">
        <f t="shared" si="34"/>
        <v/>
      </c>
      <c r="K115" s="1" t="str">
        <f t="shared" si="35"/>
        <v/>
      </c>
      <c r="L115" s="1" t="str">
        <f t="shared" si="36"/>
        <v/>
      </c>
      <c r="M115" s="1" t="str">
        <f t="shared" si="37"/>
        <v/>
      </c>
      <c r="N115" s="1" t="str">
        <f t="shared" si="38"/>
        <v/>
      </c>
      <c r="O115" s="1" t="str">
        <f t="shared" si="39"/>
        <v/>
      </c>
      <c r="P115" s="1" t="str">
        <f t="shared" si="40"/>
        <v/>
      </c>
      <c r="Q115" s="1" t="str">
        <f t="shared" si="41"/>
        <v/>
      </c>
      <c r="R115" s="1">
        <f t="shared" si="43"/>
        <v>0</v>
      </c>
      <c r="S115" s="1">
        <f t="shared" si="43"/>
        <v>0</v>
      </c>
      <c r="T115" s="10">
        <f t="shared" si="43"/>
        <v>0</v>
      </c>
      <c r="U115" s="11"/>
      <c r="V115" s="5"/>
      <c r="W115" s="5"/>
      <c r="X115" s="8"/>
      <c r="Y115" s="7"/>
      <c r="Z115" s="5"/>
      <c r="AA115" s="5"/>
      <c r="AB115" s="8"/>
      <c r="AC115" s="7"/>
      <c r="AD115" s="5"/>
      <c r="AE115" s="5"/>
      <c r="AF115" s="8"/>
    </row>
    <row r="116" spans="1:32">
      <c r="A116" s="1" t="str">
        <f>IF('persönliche Bestellung - Export'!$D111="Mann","x","")</f>
        <v/>
      </c>
      <c r="B116" s="1" t="str">
        <f>IF('persönliche Bestellung - Export'!$D111="Frau","x","")</f>
        <v/>
      </c>
      <c r="C116" s="57" t="str">
        <f>IF('persönliche Bestellung - Export'!$B111&lt;&gt;"",'persönliche Bestellung - Export'!$B111,"")</f>
        <v/>
      </c>
      <c r="D116" s="57" t="str">
        <f>IF('persönliche Bestellung - Export'!$A111&lt;&gt;"",'persönliche Bestellung - Export'!$A111,"")</f>
        <v/>
      </c>
      <c r="E116" s="1" t="str">
        <f>IF('persönliche Bestellung - Export'!$C111&lt;&gt;"",'persönliche Bestellung - Export'!$C111,"")</f>
        <v/>
      </c>
      <c r="F116" s="1" t="str">
        <f t="shared" si="30"/>
        <v/>
      </c>
      <c r="G116" s="1" t="str">
        <f t="shared" si="31"/>
        <v/>
      </c>
      <c r="H116" s="1" t="str">
        <f t="shared" si="32"/>
        <v/>
      </c>
      <c r="I116" s="1" t="str">
        <f t="shared" si="33"/>
        <v/>
      </c>
      <c r="J116" s="1" t="str">
        <f t="shared" si="34"/>
        <v/>
      </c>
      <c r="K116" s="1" t="str">
        <f t="shared" si="35"/>
        <v/>
      </c>
      <c r="L116" s="1" t="str">
        <f t="shared" si="36"/>
        <v/>
      </c>
      <c r="M116" s="1" t="str">
        <f t="shared" si="37"/>
        <v/>
      </c>
      <c r="N116" s="1" t="str">
        <f t="shared" si="38"/>
        <v/>
      </c>
      <c r="O116" s="1" t="str">
        <f t="shared" si="39"/>
        <v/>
      </c>
      <c r="P116" s="1" t="str">
        <f t="shared" si="40"/>
        <v/>
      </c>
      <c r="Q116" s="1" t="str">
        <f t="shared" si="41"/>
        <v/>
      </c>
      <c r="R116" s="1">
        <f t="shared" si="43"/>
        <v>0</v>
      </c>
      <c r="S116" s="1">
        <f t="shared" si="43"/>
        <v>0</v>
      </c>
      <c r="T116" s="10">
        <f t="shared" si="43"/>
        <v>0</v>
      </c>
      <c r="U116" s="11"/>
      <c r="V116" s="5"/>
      <c r="W116" s="5"/>
      <c r="X116" s="8"/>
      <c r="Y116" s="7"/>
      <c r="Z116" s="5"/>
      <c r="AA116" s="5"/>
      <c r="AB116" s="8"/>
      <c r="AC116" s="7"/>
      <c r="AD116" s="5"/>
      <c r="AE116" s="5"/>
      <c r="AF116" s="8"/>
    </row>
    <row r="117" spans="1:32">
      <c r="A117" s="1" t="str">
        <f>IF('persönliche Bestellung - Export'!$D112="Mann","x","")</f>
        <v/>
      </c>
      <c r="B117" s="1" t="str">
        <f>IF('persönliche Bestellung - Export'!$D112="Frau","x","")</f>
        <v/>
      </c>
      <c r="C117" s="57" t="str">
        <f>IF('persönliche Bestellung - Export'!$B112&lt;&gt;"",'persönliche Bestellung - Export'!$B112,"")</f>
        <v/>
      </c>
      <c r="D117" s="57" t="str">
        <f>IF('persönliche Bestellung - Export'!$A112&lt;&gt;"",'persönliche Bestellung - Export'!$A112,"")</f>
        <v/>
      </c>
      <c r="E117" s="1" t="str">
        <f>IF('persönliche Bestellung - Export'!$C112&lt;&gt;"",'persönliche Bestellung - Export'!$C112,"")</f>
        <v/>
      </c>
      <c r="F117" s="1" t="str">
        <f t="shared" si="30"/>
        <v/>
      </c>
      <c r="G117" s="1" t="str">
        <f t="shared" si="31"/>
        <v/>
      </c>
      <c r="H117" s="1" t="str">
        <f t="shared" si="32"/>
        <v/>
      </c>
      <c r="I117" s="1" t="str">
        <f t="shared" si="33"/>
        <v/>
      </c>
      <c r="J117" s="1" t="str">
        <f t="shared" si="34"/>
        <v/>
      </c>
      <c r="K117" s="1" t="str">
        <f t="shared" si="35"/>
        <v/>
      </c>
      <c r="L117" s="1" t="str">
        <f t="shared" si="36"/>
        <v/>
      </c>
      <c r="M117" s="1" t="str">
        <f t="shared" si="37"/>
        <v/>
      </c>
      <c r="N117" s="1" t="str">
        <f t="shared" si="38"/>
        <v/>
      </c>
      <c r="O117" s="1" t="str">
        <f t="shared" si="39"/>
        <v/>
      </c>
      <c r="P117" s="1" t="str">
        <f t="shared" si="40"/>
        <v/>
      </c>
      <c r="Q117" s="1" t="str">
        <f t="shared" si="41"/>
        <v/>
      </c>
      <c r="R117" s="1">
        <f t="shared" si="43"/>
        <v>0</v>
      </c>
      <c r="S117" s="1">
        <f t="shared" si="43"/>
        <v>0</v>
      </c>
      <c r="T117" s="10">
        <f t="shared" si="43"/>
        <v>0</v>
      </c>
      <c r="U117" s="11"/>
      <c r="V117" s="5"/>
      <c r="W117" s="5"/>
      <c r="X117" s="8"/>
      <c r="Y117" s="7"/>
      <c r="Z117" s="5"/>
      <c r="AA117" s="5"/>
      <c r="AB117" s="8"/>
      <c r="AC117" s="7"/>
      <c r="AD117" s="5"/>
      <c r="AE117" s="5"/>
      <c r="AF117" s="8"/>
    </row>
    <row r="118" spans="1:32">
      <c r="A118" s="1" t="str">
        <f>IF('persönliche Bestellung - Export'!$D113="Mann","x","")</f>
        <v/>
      </c>
      <c r="B118" s="1" t="str">
        <f>IF('persönliche Bestellung - Export'!$D113="Frau","x","")</f>
        <v/>
      </c>
      <c r="C118" s="57" t="str">
        <f>IF('persönliche Bestellung - Export'!$B113&lt;&gt;"",'persönliche Bestellung - Export'!$B113,"")</f>
        <v/>
      </c>
      <c r="D118" s="57" t="str">
        <f>IF('persönliche Bestellung - Export'!$A113&lt;&gt;"",'persönliche Bestellung - Export'!$A113,"")</f>
        <v/>
      </c>
      <c r="E118" s="1" t="str">
        <f>IF('persönliche Bestellung - Export'!$C113&lt;&gt;"",'persönliche Bestellung - Export'!$C113,"")</f>
        <v/>
      </c>
      <c r="F118" s="1" t="str">
        <f t="shared" si="30"/>
        <v/>
      </c>
      <c r="G118" s="1" t="str">
        <f t="shared" si="31"/>
        <v/>
      </c>
      <c r="H118" s="1" t="str">
        <f t="shared" si="32"/>
        <v/>
      </c>
      <c r="I118" s="1" t="str">
        <f t="shared" si="33"/>
        <v/>
      </c>
      <c r="J118" s="1" t="str">
        <f t="shared" si="34"/>
        <v/>
      </c>
      <c r="K118" s="1" t="str">
        <f t="shared" si="35"/>
        <v/>
      </c>
      <c r="L118" s="1" t="str">
        <f t="shared" si="36"/>
        <v/>
      </c>
      <c r="M118" s="1" t="str">
        <f t="shared" si="37"/>
        <v/>
      </c>
      <c r="N118" s="1" t="str">
        <f t="shared" si="38"/>
        <v/>
      </c>
      <c r="O118" s="1" t="str">
        <f t="shared" si="39"/>
        <v/>
      </c>
      <c r="P118" s="1" t="str">
        <f t="shared" si="40"/>
        <v/>
      </c>
      <c r="Q118" s="1" t="str">
        <f t="shared" si="41"/>
        <v/>
      </c>
      <c r="R118" s="1">
        <f t="shared" si="43"/>
        <v>0</v>
      </c>
      <c r="S118" s="1">
        <f t="shared" si="43"/>
        <v>0</v>
      </c>
      <c r="T118" s="10">
        <f t="shared" si="43"/>
        <v>0</v>
      </c>
      <c r="U118" s="11"/>
      <c r="V118" s="5"/>
      <c r="W118" s="5"/>
      <c r="X118" s="8"/>
      <c r="Y118" s="7"/>
      <c r="Z118" s="5"/>
      <c r="AA118" s="5"/>
      <c r="AB118" s="8"/>
      <c r="AC118" s="7"/>
      <c r="AD118" s="5"/>
      <c r="AE118" s="5"/>
      <c r="AF118" s="8"/>
    </row>
    <row r="119" spans="1:32">
      <c r="A119" s="1" t="str">
        <f>IF('persönliche Bestellung - Export'!$D114="Mann","x","")</f>
        <v/>
      </c>
      <c r="B119" s="1" t="str">
        <f>IF('persönliche Bestellung - Export'!$D114="Frau","x","")</f>
        <v/>
      </c>
      <c r="C119" s="57" t="str">
        <f>IF('persönliche Bestellung - Export'!$B114&lt;&gt;"",'persönliche Bestellung - Export'!$B114,"")</f>
        <v/>
      </c>
      <c r="D119" s="57" t="str">
        <f>IF('persönliche Bestellung - Export'!$A114&lt;&gt;"",'persönliche Bestellung - Export'!$A114,"")</f>
        <v/>
      </c>
      <c r="E119" s="1" t="str">
        <f>IF('persönliche Bestellung - Export'!$C114&lt;&gt;"",'persönliche Bestellung - Export'!$C114,"")</f>
        <v/>
      </c>
      <c r="F119" s="1" t="str">
        <f t="shared" si="30"/>
        <v/>
      </c>
      <c r="G119" s="1" t="str">
        <f t="shared" si="31"/>
        <v/>
      </c>
      <c r="H119" s="1" t="str">
        <f t="shared" si="32"/>
        <v/>
      </c>
      <c r="I119" s="1" t="str">
        <f t="shared" si="33"/>
        <v/>
      </c>
      <c r="J119" s="1" t="str">
        <f t="shared" si="34"/>
        <v/>
      </c>
      <c r="K119" s="1" t="str">
        <f t="shared" si="35"/>
        <v/>
      </c>
      <c r="L119" s="1" t="str">
        <f t="shared" si="36"/>
        <v/>
      </c>
      <c r="M119" s="1" t="str">
        <f t="shared" si="37"/>
        <v/>
      </c>
      <c r="N119" s="1" t="str">
        <f t="shared" si="38"/>
        <v/>
      </c>
      <c r="O119" s="1" t="str">
        <f t="shared" si="39"/>
        <v/>
      </c>
      <c r="P119" s="1" t="str">
        <f t="shared" si="40"/>
        <v/>
      </c>
      <c r="Q119" s="1" t="str">
        <f t="shared" si="41"/>
        <v/>
      </c>
      <c r="R119" s="1">
        <f t="shared" si="43"/>
        <v>0</v>
      </c>
      <c r="S119" s="1">
        <f t="shared" si="43"/>
        <v>0</v>
      </c>
      <c r="T119" s="10">
        <f t="shared" si="43"/>
        <v>0</v>
      </c>
      <c r="U119" s="11"/>
      <c r="V119" s="5"/>
      <c r="W119" s="5"/>
      <c r="X119" s="8"/>
      <c r="Y119" s="7"/>
      <c r="Z119" s="5"/>
      <c r="AA119" s="5"/>
      <c r="AB119" s="8"/>
      <c r="AC119" s="7"/>
      <c r="AD119" s="5"/>
      <c r="AE119" s="5"/>
      <c r="AF119" s="8"/>
    </row>
    <row r="120" spans="1:32">
      <c r="A120" s="1" t="str">
        <f>IF('persönliche Bestellung - Export'!$D115="Mann","x","")</f>
        <v/>
      </c>
      <c r="B120" s="1" t="str">
        <f>IF('persönliche Bestellung - Export'!$D115="Frau","x","")</f>
        <v/>
      </c>
      <c r="C120" s="57" t="str">
        <f>IF('persönliche Bestellung - Export'!$B115&lt;&gt;"",'persönliche Bestellung - Export'!$B115,"")</f>
        <v/>
      </c>
      <c r="D120" s="57" t="str">
        <f>IF('persönliche Bestellung - Export'!$A115&lt;&gt;"",'persönliche Bestellung - Export'!$A115,"")</f>
        <v/>
      </c>
      <c r="E120" s="1" t="str">
        <f>IF('persönliche Bestellung - Export'!$C115&lt;&gt;"",'persönliche Bestellung - Export'!$C115,"")</f>
        <v/>
      </c>
      <c r="F120" s="1" t="str">
        <f t="shared" si="30"/>
        <v/>
      </c>
      <c r="G120" s="1" t="str">
        <f t="shared" si="31"/>
        <v/>
      </c>
      <c r="H120" s="1" t="str">
        <f t="shared" si="32"/>
        <v/>
      </c>
      <c r="I120" s="1" t="str">
        <f t="shared" si="33"/>
        <v/>
      </c>
      <c r="J120" s="1" t="str">
        <f t="shared" si="34"/>
        <v/>
      </c>
      <c r="K120" s="1" t="str">
        <f t="shared" si="35"/>
        <v/>
      </c>
      <c r="L120" s="1" t="str">
        <f t="shared" si="36"/>
        <v/>
      </c>
      <c r="M120" s="1" t="str">
        <f t="shared" si="37"/>
        <v/>
      </c>
      <c r="N120" s="1" t="str">
        <f t="shared" si="38"/>
        <v/>
      </c>
      <c r="O120" s="1" t="str">
        <f t="shared" si="39"/>
        <v/>
      </c>
      <c r="P120" s="1" t="str">
        <f t="shared" si="40"/>
        <v/>
      </c>
      <c r="Q120" s="1" t="str">
        <f t="shared" si="41"/>
        <v/>
      </c>
      <c r="R120" s="1">
        <f t="shared" si="43"/>
        <v>0</v>
      </c>
      <c r="S120" s="1">
        <f t="shared" si="43"/>
        <v>0</v>
      </c>
      <c r="T120" s="10">
        <f t="shared" si="43"/>
        <v>0</v>
      </c>
      <c r="U120" s="11"/>
      <c r="V120" s="5"/>
      <c r="W120" s="5"/>
      <c r="X120" s="8"/>
      <c r="Y120" s="7"/>
      <c r="Z120" s="5"/>
      <c r="AA120" s="5"/>
      <c r="AB120" s="8"/>
      <c r="AC120" s="7"/>
      <c r="AD120" s="5"/>
      <c r="AE120" s="5"/>
      <c r="AF120" s="8"/>
    </row>
    <row r="121" spans="1:32">
      <c r="A121" s="1" t="str">
        <f>IF('persönliche Bestellung - Export'!$D116="Mann","x","")</f>
        <v/>
      </c>
      <c r="B121" s="1" t="str">
        <f>IF('persönliche Bestellung - Export'!$D116="Frau","x","")</f>
        <v/>
      </c>
      <c r="C121" s="57" t="str">
        <f>IF('persönliche Bestellung - Export'!$B116&lt;&gt;"",'persönliche Bestellung - Export'!$B116,"")</f>
        <v/>
      </c>
      <c r="D121" s="57" t="str">
        <f>IF('persönliche Bestellung - Export'!$A116&lt;&gt;"",'persönliche Bestellung - Export'!$A116,"")</f>
        <v/>
      </c>
      <c r="E121" s="1" t="str">
        <f>IF('persönliche Bestellung - Export'!$C116&lt;&gt;"",'persönliche Bestellung - Export'!$C116,"")</f>
        <v/>
      </c>
      <c r="F121" s="1" t="str">
        <f t="shared" si="30"/>
        <v/>
      </c>
      <c r="G121" s="1" t="str">
        <f t="shared" si="31"/>
        <v/>
      </c>
      <c r="H121" s="1" t="str">
        <f t="shared" si="32"/>
        <v/>
      </c>
      <c r="I121" s="1" t="str">
        <f t="shared" si="33"/>
        <v/>
      </c>
      <c r="J121" s="1" t="str">
        <f t="shared" si="34"/>
        <v/>
      </c>
      <c r="K121" s="1" t="str">
        <f t="shared" si="35"/>
        <v/>
      </c>
      <c r="L121" s="1" t="str">
        <f t="shared" si="36"/>
        <v/>
      </c>
      <c r="M121" s="1" t="str">
        <f t="shared" si="37"/>
        <v/>
      </c>
      <c r="N121" s="1" t="str">
        <f t="shared" si="38"/>
        <v/>
      </c>
      <c r="O121" s="1" t="str">
        <f t="shared" si="39"/>
        <v/>
      </c>
      <c r="P121" s="1" t="str">
        <f t="shared" si="40"/>
        <v/>
      </c>
      <c r="Q121" s="1" t="str">
        <f t="shared" si="41"/>
        <v/>
      </c>
      <c r="R121" s="1">
        <f t="shared" si="43"/>
        <v>0</v>
      </c>
      <c r="S121" s="1">
        <f t="shared" si="43"/>
        <v>0</v>
      </c>
      <c r="T121" s="10">
        <f t="shared" si="43"/>
        <v>0</v>
      </c>
      <c r="U121" s="11"/>
      <c r="V121" s="5"/>
      <c r="W121" s="5"/>
      <c r="X121" s="8"/>
      <c r="Y121" s="7"/>
      <c r="Z121" s="5"/>
      <c r="AA121" s="5"/>
      <c r="AB121" s="8"/>
      <c r="AC121" s="7"/>
      <c r="AD121" s="5"/>
      <c r="AE121" s="5"/>
      <c r="AF121" s="8"/>
    </row>
    <row r="122" spans="1:32">
      <c r="A122" s="1" t="str">
        <f>IF('persönliche Bestellung - Export'!$D117="Mann","x","")</f>
        <v/>
      </c>
      <c r="B122" s="1" t="str">
        <f>IF('persönliche Bestellung - Export'!$D117="Frau","x","")</f>
        <v/>
      </c>
      <c r="C122" s="57" t="str">
        <f>IF('persönliche Bestellung - Export'!$B117&lt;&gt;"",'persönliche Bestellung - Export'!$B117,"")</f>
        <v/>
      </c>
      <c r="D122" s="57" t="str">
        <f>IF('persönliche Bestellung - Export'!$A117&lt;&gt;"",'persönliche Bestellung - Export'!$A117,"")</f>
        <v/>
      </c>
      <c r="E122" s="1" t="str">
        <f>IF('persönliche Bestellung - Export'!$C117&lt;&gt;"",'persönliche Bestellung - Export'!$C117,"")</f>
        <v/>
      </c>
      <c r="F122" s="1" t="str">
        <f t="shared" si="30"/>
        <v/>
      </c>
      <c r="G122" s="1" t="str">
        <f t="shared" si="31"/>
        <v/>
      </c>
      <c r="H122" s="1" t="str">
        <f t="shared" si="32"/>
        <v/>
      </c>
      <c r="I122" s="1" t="str">
        <f t="shared" si="33"/>
        <v/>
      </c>
      <c r="J122" s="1" t="str">
        <f t="shared" si="34"/>
        <v/>
      </c>
      <c r="K122" s="1" t="str">
        <f t="shared" si="35"/>
        <v/>
      </c>
      <c r="L122" s="1" t="str">
        <f t="shared" si="36"/>
        <v/>
      </c>
      <c r="M122" s="1" t="str">
        <f t="shared" si="37"/>
        <v/>
      </c>
      <c r="N122" s="1" t="str">
        <f t="shared" si="38"/>
        <v/>
      </c>
      <c r="O122" s="1" t="str">
        <f t="shared" si="39"/>
        <v/>
      </c>
      <c r="P122" s="1" t="str">
        <f t="shared" si="40"/>
        <v/>
      </c>
      <c r="Q122" s="1" t="str">
        <f t="shared" si="41"/>
        <v/>
      </c>
      <c r="R122" s="1">
        <f t="shared" si="43"/>
        <v>0</v>
      </c>
      <c r="S122" s="1">
        <f t="shared" si="43"/>
        <v>0</v>
      </c>
      <c r="T122" s="10">
        <f t="shared" si="43"/>
        <v>0</v>
      </c>
      <c r="U122" s="11"/>
      <c r="V122" s="5"/>
      <c r="W122" s="5"/>
      <c r="X122" s="8"/>
      <c r="Y122" s="7"/>
      <c r="Z122" s="5"/>
      <c r="AA122" s="5"/>
      <c r="AB122" s="8"/>
      <c r="AC122" s="7"/>
      <c r="AD122" s="5"/>
      <c r="AE122" s="5"/>
      <c r="AF122" s="8"/>
    </row>
    <row r="123" spans="1:32">
      <c r="A123" s="1" t="str">
        <f>IF('persönliche Bestellung - Export'!$D118="Mann","x","")</f>
        <v/>
      </c>
      <c r="B123" s="1" t="str">
        <f>IF('persönliche Bestellung - Export'!$D118="Frau","x","")</f>
        <v/>
      </c>
      <c r="C123" s="57" t="str">
        <f>IF('persönliche Bestellung - Export'!$B118&lt;&gt;"",'persönliche Bestellung - Export'!$B118,"")</f>
        <v/>
      </c>
      <c r="D123" s="57" t="str">
        <f>IF('persönliche Bestellung - Export'!$A118&lt;&gt;"",'persönliche Bestellung - Export'!$A118,"")</f>
        <v/>
      </c>
      <c r="E123" s="1" t="str">
        <f>IF('persönliche Bestellung - Export'!$C118&lt;&gt;"",'persönliche Bestellung - Export'!$C118,"")</f>
        <v/>
      </c>
      <c r="F123" s="1" t="str">
        <f t="shared" si="30"/>
        <v/>
      </c>
      <c r="G123" s="1" t="str">
        <f t="shared" si="31"/>
        <v/>
      </c>
      <c r="H123" s="1" t="str">
        <f t="shared" si="32"/>
        <v/>
      </c>
      <c r="I123" s="1" t="str">
        <f t="shared" si="33"/>
        <v/>
      </c>
      <c r="J123" s="1" t="str">
        <f t="shared" si="34"/>
        <v/>
      </c>
      <c r="K123" s="1" t="str">
        <f t="shared" si="35"/>
        <v/>
      </c>
      <c r="L123" s="1" t="str">
        <f t="shared" si="36"/>
        <v/>
      </c>
      <c r="M123" s="1" t="str">
        <f t="shared" si="37"/>
        <v/>
      </c>
      <c r="N123" s="1" t="str">
        <f t="shared" si="38"/>
        <v/>
      </c>
      <c r="O123" s="1" t="str">
        <f t="shared" si="39"/>
        <v/>
      </c>
      <c r="P123" s="1" t="str">
        <f t="shared" si="40"/>
        <v/>
      </c>
      <c r="Q123" s="1" t="str">
        <f t="shared" si="41"/>
        <v/>
      </c>
      <c r="R123" s="1">
        <f t="shared" si="43"/>
        <v>0</v>
      </c>
      <c r="S123" s="1">
        <f t="shared" si="43"/>
        <v>0</v>
      </c>
      <c r="T123" s="10">
        <f t="shared" si="43"/>
        <v>0</v>
      </c>
      <c r="U123" s="11"/>
      <c r="V123" s="5"/>
      <c r="W123" s="5"/>
      <c r="X123" s="8"/>
      <c r="Y123" s="7"/>
      <c r="Z123" s="5"/>
      <c r="AA123" s="5"/>
      <c r="AB123" s="8"/>
      <c r="AC123" s="7"/>
      <c r="AD123" s="5"/>
      <c r="AE123" s="5"/>
      <c r="AF123" s="8"/>
    </row>
    <row r="124" spans="1:32">
      <c r="A124" s="1" t="str">
        <f>IF('persönliche Bestellung - Export'!$D119="Mann","x","")</f>
        <v/>
      </c>
      <c r="B124" s="1" t="str">
        <f>IF('persönliche Bestellung - Export'!$D119="Frau","x","")</f>
        <v/>
      </c>
      <c r="C124" s="57" t="str">
        <f>IF('persönliche Bestellung - Export'!$B119&lt;&gt;"",'persönliche Bestellung - Export'!$B119,"")</f>
        <v/>
      </c>
      <c r="D124" s="57" t="str">
        <f>IF('persönliche Bestellung - Export'!$A119&lt;&gt;"",'persönliche Bestellung - Export'!$A119,"")</f>
        <v/>
      </c>
      <c r="E124" s="1" t="str">
        <f>IF('persönliche Bestellung - Export'!$C119&lt;&gt;"",'persönliche Bestellung - Export'!$C119,"")</f>
        <v/>
      </c>
      <c r="F124" s="1" t="str">
        <f t="shared" si="30"/>
        <v/>
      </c>
      <c r="G124" s="1" t="str">
        <f t="shared" si="31"/>
        <v/>
      </c>
      <c r="H124" s="1" t="str">
        <f t="shared" si="32"/>
        <v/>
      </c>
      <c r="I124" s="1" t="str">
        <f t="shared" si="33"/>
        <v/>
      </c>
      <c r="J124" s="1" t="str">
        <f t="shared" si="34"/>
        <v/>
      </c>
      <c r="K124" s="1" t="str">
        <f t="shared" si="35"/>
        <v/>
      </c>
      <c r="L124" s="1" t="str">
        <f t="shared" si="36"/>
        <v/>
      </c>
      <c r="M124" s="1" t="str">
        <f t="shared" si="37"/>
        <v/>
      </c>
      <c r="N124" s="1" t="str">
        <f t="shared" si="38"/>
        <v/>
      </c>
      <c r="O124" s="1" t="str">
        <f t="shared" si="39"/>
        <v/>
      </c>
      <c r="P124" s="1" t="str">
        <f t="shared" si="40"/>
        <v/>
      </c>
      <c r="Q124" s="1" t="str">
        <f t="shared" si="41"/>
        <v/>
      </c>
      <c r="R124" s="1">
        <f t="shared" si="43"/>
        <v>0</v>
      </c>
      <c r="S124" s="1">
        <f t="shared" si="43"/>
        <v>0</v>
      </c>
      <c r="T124" s="10">
        <f t="shared" si="43"/>
        <v>0</v>
      </c>
      <c r="U124" s="11"/>
      <c r="V124" s="5"/>
      <c r="W124" s="5"/>
      <c r="X124" s="8"/>
      <c r="Y124" s="7"/>
      <c r="Z124" s="5"/>
      <c r="AA124" s="5"/>
      <c r="AB124" s="8"/>
      <c r="AC124" s="7"/>
      <c r="AD124" s="5"/>
      <c r="AE124" s="5"/>
      <c r="AF124" s="8"/>
    </row>
    <row r="125" spans="1:32">
      <c r="A125" s="1" t="str">
        <f>IF('persönliche Bestellung - Export'!$D120="Mann","x","")</f>
        <v/>
      </c>
      <c r="B125" s="1" t="str">
        <f>IF('persönliche Bestellung - Export'!$D120="Frau","x","")</f>
        <v/>
      </c>
      <c r="C125" s="57" t="str">
        <f>IF('persönliche Bestellung - Export'!$B120&lt;&gt;"",'persönliche Bestellung - Export'!$B120,"")</f>
        <v/>
      </c>
      <c r="D125" s="57" t="str">
        <f>IF('persönliche Bestellung - Export'!$A120&lt;&gt;"",'persönliche Bestellung - Export'!$A120,"")</f>
        <v/>
      </c>
      <c r="E125" s="1" t="str">
        <f>IF('persönliche Bestellung - Export'!$C120&lt;&gt;"",'persönliche Bestellung - Export'!$C120,"")</f>
        <v/>
      </c>
      <c r="F125" s="1" t="str">
        <f t="shared" si="30"/>
        <v/>
      </c>
      <c r="G125" s="1" t="str">
        <f t="shared" si="31"/>
        <v/>
      </c>
      <c r="H125" s="1" t="str">
        <f t="shared" si="32"/>
        <v/>
      </c>
      <c r="I125" s="1" t="str">
        <f t="shared" si="33"/>
        <v/>
      </c>
      <c r="J125" s="1" t="str">
        <f t="shared" si="34"/>
        <v/>
      </c>
      <c r="K125" s="1" t="str">
        <f t="shared" si="35"/>
        <v/>
      </c>
      <c r="L125" s="1" t="str">
        <f t="shared" si="36"/>
        <v/>
      </c>
      <c r="M125" s="1" t="str">
        <f t="shared" si="37"/>
        <v/>
      </c>
      <c r="N125" s="1" t="str">
        <f t="shared" si="38"/>
        <v/>
      </c>
      <c r="O125" s="1" t="str">
        <f t="shared" si="39"/>
        <v/>
      </c>
      <c r="P125" s="1" t="str">
        <f t="shared" si="40"/>
        <v/>
      </c>
      <c r="Q125" s="1" t="str">
        <f t="shared" si="41"/>
        <v/>
      </c>
      <c r="R125" s="1">
        <f t="shared" si="43"/>
        <v>0</v>
      </c>
      <c r="S125" s="1">
        <f t="shared" si="43"/>
        <v>0</v>
      </c>
      <c r="T125" s="10">
        <f t="shared" si="43"/>
        <v>0</v>
      </c>
      <c r="U125" s="11"/>
      <c r="V125" s="5"/>
      <c r="W125" s="5"/>
      <c r="X125" s="8"/>
      <c r="Y125" s="7"/>
      <c r="Z125" s="5"/>
      <c r="AA125" s="5"/>
      <c r="AB125" s="8"/>
      <c r="AC125" s="7"/>
      <c r="AD125" s="5"/>
      <c r="AE125" s="5"/>
      <c r="AF125" s="8"/>
    </row>
    <row r="126" spans="1:32">
      <c r="A126" s="1" t="str">
        <f>IF('persönliche Bestellung - Export'!$D121="Mann","x","")</f>
        <v/>
      </c>
      <c r="B126" s="1" t="str">
        <f>IF('persönliche Bestellung - Export'!$D121="Frau","x","")</f>
        <v/>
      </c>
      <c r="C126" s="57" t="str">
        <f>IF('persönliche Bestellung - Export'!$B121&lt;&gt;"",'persönliche Bestellung - Export'!$B121,"")</f>
        <v/>
      </c>
      <c r="D126" s="57" t="str">
        <f>IF('persönliche Bestellung - Export'!$A121&lt;&gt;"",'persönliche Bestellung - Export'!$A121,"")</f>
        <v/>
      </c>
      <c r="E126" s="1" t="str">
        <f>IF('persönliche Bestellung - Export'!$C121&lt;&gt;"",'persönliche Bestellung - Export'!$C121,"")</f>
        <v/>
      </c>
      <c r="F126" s="1" t="str">
        <f t="shared" si="30"/>
        <v/>
      </c>
      <c r="G126" s="1" t="str">
        <f t="shared" si="31"/>
        <v/>
      </c>
      <c r="H126" s="1" t="str">
        <f t="shared" si="32"/>
        <v/>
      </c>
      <c r="I126" s="1" t="str">
        <f t="shared" si="33"/>
        <v/>
      </c>
      <c r="J126" s="1" t="str">
        <f t="shared" si="34"/>
        <v/>
      </c>
      <c r="K126" s="1" t="str">
        <f t="shared" si="35"/>
        <v/>
      </c>
      <c r="L126" s="1" t="str">
        <f t="shared" si="36"/>
        <v/>
      </c>
      <c r="M126" s="1" t="str">
        <f t="shared" si="37"/>
        <v/>
      </c>
      <c r="N126" s="1" t="str">
        <f t="shared" si="38"/>
        <v/>
      </c>
      <c r="O126" s="1" t="str">
        <f t="shared" si="39"/>
        <v/>
      </c>
      <c r="P126" s="1" t="str">
        <f t="shared" si="40"/>
        <v/>
      </c>
      <c r="Q126" s="1" t="str">
        <f t="shared" si="41"/>
        <v/>
      </c>
      <c r="R126" s="1">
        <f t="shared" si="43"/>
        <v>0</v>
      </c>
      <c r="S126" s="1">
        <f t="shared" si="43"/>
        <v>0</v>
      </c>
      <c r="T126" s="10">
        <f t="shared" si="43"/>
        <v>0</v>
      </c>
      <c r="U126" s="11"/>
      <c r="V126" s="5"/>
      <c r="W126" s="5"/>
      <c r="X126" s="8"/>
      <c r="Y126" s="7"/>
      <c r="Z126" s="5"/>
      <c r="AA126" s="5"/>
      <c r="AB126" s="8"/>
      <c r="AC126" s="7"/>
      <c r="AD126" s="5"/>
      <c r="AE126" s="5"/>
      <c r="AF126" s="8"/>
    </row>
    <row r="127" spans="1:32">
      <c r="A127" s="1" t="str">
        <f>IF('persönliche Bestellung - Export'!$D122="Mann","x","")</f>
        <v/>
      </c>
      <c r="B127" s="1" t="str">
        <f>IF('persönliche Bestellung - Export'!$D122="Frau","x","")</f>
        <v/>
      </c>
      <c r="C127" s="57" t="str">
        <f>IF('persönliche Bestellung - Export'!$B122&lt;&gt;"",'persönliche Bestellung - Export'!$B122,"")</f>
        <v/>
      </c>
      <c r="D127" s="57" t="str">
        <f>IF('persönliche Bestellung - Export'!$A122&lt;&gt;"",'persönliche Bestellung - Export'!$A122,"")</f>
        <v/>
      </c>
      <c r="E127" s="1" t="str">
        <f>IF('persönliche Bestellung - Export'!$C122&lt;&gt;"",'persönliche Bestellung - Export'!$C122,"")</f>
        <v/>
      </c>
      <c r="F127" s="1" t="str">
        <f t="shared" si="30"/>
        <v/>
      </c>
      <c r="G127" s="1" t="str">
        <f t="shared" si="31"/>
        <v/>
      </c>
      <c r="H127" s="1" t="str">
        <f t="shared" si="32"/>
        <v/>
      </c>
      <c r="I127" s="1" t="str">
        <f t="shared" si="33"/>
        <v/>
      </c>
      <c r="J127" s="1" t="str">
        <f t="shared" si="34"/>
        <v/>
      </c>
      <c r="K127" s="1" t="str">
        <f t="shared" si="35"/>
        <v/>
      </c>
      <c r="L127" s="1" t="str">
        <f t="shared" si="36"/>
        <v/>
      </c>
      <c r="M127" s="1" t="str">
        <f t="shared" si="37"/>
        <v/>
      </c>
      <c r="N127" s="1" t="str">
        <f t="shared" si="38"/>
        <v/>
      </c>
      <c r="O127" s="1" t="str">
        <f t="shared" si="39"/>
        <v/>
      </c>
      <c r="P127" s="1" t="str">
        <f t="shared" si="40"/>
        <v/>
      </c>
      <c r="Q127" s="1" t="str">
        <f t="shared" si="41"/>
        <v/>
      </c>
      <c r="R127" s="1">
        <f t="shared" si="43"/>
        <v>0</v>
      </c>
      <c r="S127" s="1">
        <f t="shared" si="43"/>
        <v>0</v>
      </c>
      <c r="T127" s="10">
        <f t="shared" si="43"/>
        <v>0</v>
      </c>
      <c r="U127" s="11"/>
      <c r="V127" s="5"/>
      <c r="W127" s="5"/>
      <c r="X127" s="8"/>
      <c r="Y127" s="7"/>
      <c r="Z127" s="5"/>
      <c r="AA127" s="5"/>
      <c r="AB127" s="8"/>
      <c r="AC127" s="7"/>
      <c r="AD127" s="5"/>
      <c r="AE127" s="5"/>
      <c r="AF127" s="8"/>
    </row>
    <row r="128" spans="1:32">
      <c r="A128" s="1" t="str">
        <f>IF('persönliche Bestellung - Export'!$D123="Mann","x","")</f>
        <v/>
      </c>
      <c r="B128" s="1" t="str">
        <f>IF('persönliche Bestellung - Export'!$D123="Frau","x","")</f>
        <v/>
      </c>
      <c r="C128" s="57" t="str">
        <f>IF('persönliche Bestellung - Export'!$B123&lt;&gt;"",'persönliche Bestellung - Export'!$B123,"")</f>
        <v/>
      </c>
      <c r="D128" s="57" t="str">
        <f>IF('persönliche Bestellung - Export'!$A123&lt;&gt;"",'persönliche Bestellung - Export'!$A123,"")</f>
        <v/>
      </c>
      <c r="E128" s="1" t="str">
        <f>IF('persönliche Bestellung - Export'!$C123&lt;&gt;"",'persönliche Bestellung - Export'!$C123,"")</f>
        <v/>
      </c>
      <c r="F128" s="1" t="str">
        <f t="shared" si="30"/>
        <v/>
      </c>
      <c r="G128" s="1" t="str">
        <f t="shared" si="31"/>
        <v/>
      </c>
      <c r="H128" s="1" t="str">
        <f t="shared" si="32"/>
        <v/>
      </c>
      <c r="I128" s="1" t="str">
        <f t="shared" si="33"/>
        <v/>
      </c>
      <c r="J128" s="1" t="str">
        <f t="shared" si="34"/>
        <v/>
      </c>
      <c r="K128" s="1" t="str">
        <f t="shared" si="35"/>
        <v/>
      </c>
      <c r="L128" s="1" t="str">
        <f t="shared" si="36"/>
        <v/>
      </c>
      <c r="M128" s="1" t="str">
        <f t="shared" si="37"/>
        <v/>
      </c>
      <c r="N128" s="1" t="str">
        <f t="shared" si="38"/>
        <v/>
      </c>
      <c r="O128" s="1" t="str">
        <f t="shared" si="39"/>
        <v/>
      </c>
      <c r="P128" s="1" t="str">
        <f t="shared" si="40"/>
        <v/>
      </c>
      <c r="Q128" s="1" t="str">
        <f t="shared" si="41"/>
        <v/>
      </c>
      <c r="R128" s="1">
        <f t="shared" si="43"/>
        <v>0</v>
      </c>
      <c r="S128" s="1">
        <f t="shared" si="43"/>
        <v>0</v>
      </c>
      <c r="T128" s="10">
        <f t="shared" si="43"/>
        <v>0</v>
      </c>
      <c r="U128" s="11"/>
      <c r="V128" s="5"/>
      <c r="W128" s="5"/>
      <c r="X128" s="8"/>
      <c r="Y128" s="7"/>
      <c r="Z128" s="5"/>
      <c r="AA128" s="5"/>
      <c r="AB128" s="8"/>
      <c r="AC128" s="7"/>
      <c r="AD128" s="5"/>
      <c r="AE128" s="5"/>
      <c r="AF128" s="8"/>
    </row>
    <row r="129" spans="1:32">
      <c r="A129" s="1" t="str">
        <f>IF('persönliche Bestellung - Export'!$D124="Mann","x","")</f>
        <v/>
      </c>
      <c r="B129" s="1" t="str">
        <f>IF('persönliche Bestellung - Export'!$D124="Frau","x","")</f>
        <v/>
      </c>
      <c r="C129" s="57" t="str">
        <f>IF('persönliche Bestellung - Export'!$B124&lt;&gt;"",'persönliche Bestellung - Export'!$B124,"")</f>
        <v/>
      </c>
      <c r="D129" s="57" t="str">
        <f>IF('persönliche Bestellung - Export'!$A124&lt;&gt;"",'persönliche Bestellung - Export'!$A124,"")</f>
        <v/>
      </c>
      <c r="E129" s="1" t="str">
        <f>IF('persönliche Bestellung - Export'!$C124&lt;&gt;"",'persönliche Bestellung - Export'!$C124,"")</f>
        <v/>
      </c>
      <c r="F129" s="1" t="str">
        <f t="shared" si="30"/>
        <v/>
      </c>
      <c r="G129" s="1" t="str">
        <f t="shared" si="31"/>
        <v/>
      </c>
      <c r="H129" s="1" t="str">
        <f t="shared" si="32"/>
        <v/>
      </c>
      <c r="I129" s="1" t="str">
        <f t="shared" si="33"/>
        <v/>
      </c>
      <c r="J129" s="1" t="str">
        <f t="shared" si="34"/>
        <v/>
      </c>
      <c r="K129" s="1" t="str">
        <f t="shared" si="35"/>
        <v/>
      </c>
      <c r="L129" s="1" t="str">
        <f t="shared" si="36"/>
        <v/>
      </c>
      <c r="M129" s="1" t="str">
        <f t="shared" si="37"/>
        <v/>
      </c>
      <c r="N129" s="1" t="str">
        <f t="shared" si="38"/>
        <v/>
      </c>
      <c r="O129" s="1" t="str">
        <f t="shared" si="39"/>
        <v/>
      </c>
      <c r="P129" s="1" t="str">
        <f t="shared" si="40"/>
        <v/>
      </c>
      <c r="Q129" s="1" t="str">
        <f t="shared" si="41"/>
        <v/>
      </c>
      <c r="R129" s="1">
        <f t="shared" si="43"/>
        <v>0</v>
      </c>
      <c r="S129" s="1">
        <f t="shared" si="43"/>
        <v>0</v>
      </c>
      <c r="T129" s="10">
        <f t="shared" si="43"/>
        <v>0</v>
      </c>
      <c r="U129" s="11"/>
      <c r="V129" s="5"/>
      <c r="W129" s="5"/>
      <c r="X129" s="8"/>
      <c r="Y129" s="7"/>
      <c r="Z129" s="5"/>
      <c r="AA129" s="5"/>
      <c r="AB129" s="8"/>
      <c r="AC129" s="7"/>
      <c r="AD129" s="5"/>
      <c r="AE129" s="5"/>
      <c r="AF129" s="8"/>
    </row>
    <row r="130" spans="1:32">
      <c r="A130" s="1" t="str">
        <f>IF('persönliche Bestellung - Export'!$D125="Mann","x","")</f>
        <v/>
      </c>
      <c r="B130" s="1" t="str">
        <f>IF('persönliche Bestellung - Export'!$D125="Frau","x","")</f>
        <v/>
      </c>
      <c r="C130" s="57" t="str">
        <f>IF('persönliche Bestellung - Export'!$B125&lt;&gt;"",'persönliche Bestellung - Export'!$B125,"")</f>
        <v/>
      </c>
      <c r="D130" s="57" t="str">
        <f>IF('persönliche Bestellung - Export'!$A125&lt;&gt;"",'persönliche Bestellung - Export'!$A125,"")</f>
        <v/>
      </c>
      <c r="E130" s="1" t="str">
        <f>IF('persönliche Bestellung - Export'!$C125&lt;&gt;"",'persönliche Bestellung - Export'!$C125,"")</f>
        <v/>
      </c>
      <c r="F130" s="1" t="str">
        <f t="shared" si="30"/>
        <v/>
      </c>
      <c r="G130" s="1" t="str">
        <f t="shared" si="31"/>
        <v/>
      </c>
      <c r="H130" s="1" t="str">
        <f t="shared" si="32"/>
        <v/>
      </c>
      <c r="I130" s="1" t="str">
        <f t="shared" si="33"/>
        <v/>
      </c>
      <c r="J130" s="1" t="str">
        <f t="shared" si="34"/>
        <v/>
      </c>
      <c r="K130" s="1" t="str">
        <f t="shared" si="35"/>
        <v/>
      </c>
      <c r="L130" s="1" t="str">
        <f t="shared" si="36"/>
        <v/>
      </c>
      <c r="M130" s="1" t="str">
        <f t="shared" si="37"/>
        <v/>
      </c>
      <c r="N130" s="1" t="str">
        <f t="shared" si="38"/>
        <v/>
      </c>
      <c r="O130" s="1" t="str">
        <f t="shared" si="39"/>
        <v/>
      </c>
      <c r="P130" s="1" t="str">
        <f t="shared" si="40"/>
        <v/>
      </c>
      <c r="Q130" s="1" t="str">
        <f t="shared" si="41"/>
        <v/>
      </c>
      <c r="R130" s="1">
        <f t="shared" si="43"/>
        <v>0</v>
      </c>
      <c r="S130" s="1">
        <f t="shared" si="43"/>
        <v>0</v>
      </c>
      <c r="T130" s="10">
        <f t="shared" si="43"/>
        <v>0</v>
      </c>
      <c r="U130" s="11"/>
      <c r="V130" s="5"/>
      <c r="W130" s="5"/>
      <c r="X130" s="8"/>
      <c r="Y130" s="7"/>
      <c r="Z130" s="5"/>
      <c r="AA130" s="5"/>
      <c r="AB130" s="8"/>
      <c r="AC130" s="7"/>
      <c r="AD130" s="5"/>
      <c r="AE130" s="5"/>
      <c r="AF130" s="8"/>
    </row>
    <row r="131" spans="1:32">
      <c r="A131" s="1" t="str">
        <f>IF('persönliche Bestellung - Export'!$D126="Mann","x","")</f>
        <v/>
      </c>
      <c r="B131" s="1" t="str">
        <f>IF('persönliche Bestellung - Export'!$D126="Frau","x","")</f>
        <v/>
      </c>
      <c r="C131" s="57" t="str">
        <f>IF('persönliche Bestellung - Export'!$B126&lt;&gt;"",'persönliche Bestellung - Export'!$B126,"")</f>
        <v/>
      </c>
      <c r="D131" s="57" t="str">
        <f>IF('persönliche Bestellung - Export'!$A126&lt;&gt;"",'persönliche Bestellung - Export'!$A126,"")</f>
        <v/>
      </c>
      <c r="E131" s="1" t="str">
        <f>IF('persönliche Bestellung - Export'!$C126&lt;&gt;"",'persönliche Bestellung - Export'!$C126,"")</f>
        <v/>
      </c>
      <c r="F131" s="1" t="str">
        <f t="shared" si="30"/>
        <v/>
      </c>
      <c r="G131" s="1" t="str">
        <f t="shared" si="31"/>
        <v/>
      </c>
      <c r="H131" s="1" t="str">
        <f t="shared" si="32"/>
        <v/>
      </c>
      <c r="I131" s="1" t="str">
        <f t="shared" si="33"/>
        <v/>
      </c>
      <c r="J131" s="1" t="str">
        <f t="shared" si="34"/>
        <v/>
      </c>
      <c r="K131" s="1" t="str">
        <f t="shared" si="35"/>
        <v/>
      </c>
      <c r="L131" s="1" t="str">
        <f t="shared" si="36"/>
        <v/>
      </c>
      <c r="M131" s="1" t="str">
        <f t="shared" si="37"/>
        <v/>
      </c>
      <c r="N131" s="1" t="str">
        <f t="shared" si="38"/>
        <v/>
      </c>
      <c r="O131" s="1" t="str">
        <f t="shared" si="39"/>
        <v/>
      </c>
      <c r="P131" s="1" t="str">
        <f t="shared" si="40"/>
        <v/>
      </c>
      <c r="Q131" s="1" t="str">
        <f t="shared" si="41"/>
        <v/>
      </c>
      <c r="R131" s="1">
        <f t="shared" si="43"/>
        <v>0</v>
      </c>
      <c r="S131" s="1">
        <f t="shared" si="43"/>
        <v>0</v>
      </c>
      <c r="T131" s="10">
        <f t="shared" si="43"/>
        <v>0</v>
      </c>
      <c r="U131" s="11"/>
      <c r="V131" s="5"/>
      <c r="W131" s="5"/>
      <c r="X131" s="8"/>
      <c r="Y131" s="7"/>
      <c r="Z131" s="5"/>
      <c r="AA131" s="5"/>
      <c r="AB131" s="8"/>
      <c r="AC131" s="7"/>
      <c r="AD131" s="5"/>
      <c r="AE131" s="5"/>
      <c r="AF131" s="8"/>
    </row>
    <row r="132" spans="1:32">
      <c r="A132" s="1" t="str">
        <f>IF('persönliche Bestellung - Export'!$D127="Mann","x","")</f>
        <v/>
      </c>
      <c r="B132" s="1" t="str">
        <f>IF('persönliche Bestellung - Export'!$D127="Frau","x","")</f>
        <v/>
      </c>
      <c r="C132" s="57" t="str">
        <f>IF('persönliche Bestellung - Export'!$B127&lt;&gt;"",'persönliche Bestellung - Export'!$B127,"")</f>
        <v/>
      </c>
      <c r="D132" s="57" t="str">
        <f>IF('persönliche Bestellung - Export'!$A127&lt;&gt;"",'persönliche Bestellung - Export'!$A127,"")</f>
        <v/>
      </c>
      <c r="E132" s="1" t="str">
        <f>IF('persönliche Bestellung - Export'!$C127&lt;&gt;"",'persönliche Bestellung - Export'!$C127,"")</f>
        <v/>
      </c>
      <c r="F132" s="1" t="str">
        <f t="shared" si="30"/>
        <v/>
      </c>
      <c r="G132" s="1" t="str">
        <f t="shared" si="31"/>
        <v/>
      </c>
      <c r="H132" s="1" t="str">
        <f t="shared" si="32"/>
        <v/>
      </c>
      <c r="I132" s="1" t="str">
        <f t="shared" si="33"/>
        <v/>
      </c>
      <c r="J132" s="1" t="str">
        <f t="shared" si="34"/>
        <v/>
      </c>
      <c r="K132" s="1" t="str">
        <f t="shared" si="35"/>
        <v/>
      </c>
      <c r="L132" s="1" t="str">
        <f t="shared" si="36"/>
        <v/>
      </c>
      <c r="M132" s="1" t="str">
        <f t="shared" si="37"/>
        <v/>
      </c>
      <c r="N132" s="1" t="str">
        <f t="shared" si="38"/>
        <v/>
      </c>
      <c r="O132" s="1" t="str">
        <f t="shared" si="39"/>
        <v/>
      </c>
      <c r="P132" s="1" t="str">
        <f t="shared" si="40"/>
        <v/>
      </c>
      <c r="Q132" s="1" t="str">
        <f t="shared" si="41"/>
        <v/>
      </c>
      <c r="R132" s="1">
        <f t="shared" si="43"/>
        <v>0</v>
      </c>
      <c r="S132" s="1">
        <f t="shared" si="43"/>
        <v>0</v>
      </c>
      <c r="T132" s="10">
        <f t="shared" si="43"/>
        <v>0</v>
      </c>
      <c r="U132" s="11"/>
      <c r="V132" s="5"/>
      <c r="W132" s="5"/>
      <c r="X132" s="8"/>
      <c r="Y132" s="7"/>
      <c r="Z132" s="5"/>
      <c r="AA132" s="5"/>
      <c r="AB132" s="8"/>
      <c r="AC132" s="7"/>
      <c r="AD132" s="5"/>
      <c r="AE132" s="5"/>
      <c r="AF132" s="8"/>
    </row>
    <row r="133" spans="1:32">
      <c r="A133" s="1" t="str">
        <f>IF('persönliche Bestellung - Export'!$D128="Mann","x","")</f>
        <v/>
      </c>
      <c r="B133" s="1" t="str">
        <f>IF('persönliche Bestellung - Export'!$D128="Frau","x","")</f>
        <v/>
      </c>
      <c r="C133" s="57" t="str">
        <f>IF('persönliche Bestellung - Export'!$B128&lt;&gt;"",'persönliche Bestellung - Export'!$B128,"")</f>
        <v/>
      </c>
      <c r="D133" s="57" t="str">
        <f>IF('persönliche Bestellung - Export'!$A128&lt;&gt;"",'persönliche Bestellung - Export'!$A128,"")</f>
        <v/>
      </c>
      <c r="E133" s="1" t="str">
        <f>IF('persönliche Bestellung - Export'!$C128&lt;&gt;"",'persönliche Bestellung - Export'!$C128,"")</f>
        <v/>
      </c>
      <c r="F133" s="1" t="str">
        <f t="shared" si="30"/>
        <v/>
      </c>
      <c r="G133" s="1" t="str">
        <f t="shared" si="31"/>
        <v/>
      </c>
      <c r="H133" s="1" t="str">
        <f t="shared" si="32"/>
        <v/>
      </c>
      <c r="I133" s="1" t="str">
        <f t="shared" si="33"/>
        <v/>
      </c>
      <c r="J133" s="1" t="str">
        <f t="shared" si="34"/>
        <v/>
      </c>
      <c r="K133" s="1" t="str">
        <f t="shared" si="35"/>
        <v/>
      </c>
      <c r="L133" s="1" t="str">
        <f t="shared" si="36"/>
        <v/>
      </c>
      <c r="M133" s="1" t="str">
        <f t="shared" si="37"/>
        <v/>
      </c>
      <c r="N133" s="1" t="str">
        <f t="shared" si="38"/>
        <v/>
      </c>
      <c r="O133" s="1" t="str">
        <f t="shared" si="39"/>
        <v/>
      </c>
      <c r="P133" s="1" t="str">
        <f t="shared" si="40"/>
        <v/>
      </c>
      <c r="Q133" s="1" t="str">
        <f t="shared" si="41"/>
        <v/>
      </c>
      <c r="R133" s="1">
        <f t="shared" si="43"/>
        <v>0</v>
      </c>
      <c r="S133" s="1">
        <f t="shared" si="43"/>
        <v>0</v>
      </c>
      <c r="T133" s="10">
        <f t="shared" si="43"/>
        <v>0</v>
      </c>
      <c r="U133" s="11"/>
      <c r="V133" s="5"/>
      <c r="W133" s="5"/>
      <c r="X133" s="8"/>
      <c r="Y133" s="7"/>
      <c r="Z133" s="5"/>
      <c r="AA133" s="5"/>
      <c r="AB133" s="8"/>
      <c r="AC133" s="7"/>
      <c r="AD133" s="5"/>
      <c r="AE133" s="5"/>
      <c r="AF133" s="8"/>
    </row>
    <row r="134" spans="1:32">
      <c r="A134" s="1" t="str">
        <f>IF('persönliche Bestellung - Export'!$D129="Mann","x","")</f>
        <v/>
      </c>
      <c r="B134" s="1" t="str">
        <f>IF('persönliche Bestellung - Export'!$D129="Frau","x","")</f>
        <v/>
      </c>
      <c r="C134" s="57" t="str">
        <f>IF('persönliche Bestellung - Export'!$B129&lt;&gt;"",'persönliche Bestellung - Export'!$B129,"")</f>
        <v/>
      </c>
      <c r="D134" s="57" t="str">
        <f>IF('persönliche Bestellung - Export'!$A129&lt;&gt;"",'persönliche Bestellung - Export'!$A129,"")</f>
        <v/>
      </c>
      <c r="E134" s="1" t="str">
        <f>IF('persönliche Bestellung - Export'!$C129&lt;&gt;"",'persönliche Bestellung - Export'!$C129,"")</f>
        <v/>
      </c>
      <c r="F134" s="1" t="str">
        <f t="shared" si="30"/>
        <v/>
      </c>
      <c r="G134" s="1" t="str">
        <f t="shared" si="31"/>
        <v/>
      </c>
      <c r="H134" s="1" t="str">
        <f t="shared" si="32"/>
        <v/>
      </c>
      <c r="I134" s="1" t="str">
        <f t="shared" si="33"/>
        <v/>
      </c>
      <c r="J134" s="1" t="str">
        <f t="shared" si="34"/>
        <v/>
      </c>
      <c r="K134" s="1" t="str">
        <f t="shared" si="35"/>
        <v/>
      </c>
      <c r="L134" s="1" t="str">
        <f t="shared" si="36"/>
        <v/>
      </c>
      <c r="M134" s="1" t="str">
        <f t="shared" si="37"/>
        <v/>
      </c>
      <c r="N134" s="1" t="str">
        <f t="shared" si="38"/>
        <v/>
      </c>
      <c r="O134" s="1" t="str">
        <f t="shared" si="39"/>
        <v/>
      </c>
      <c r="P134" s="1" t="str">
        <f t="shared" si="40"/>
        <v/>
      </c>
      <c r="Q134" s="1" t="str">
        <f t="shared" si="41"/>
        <v/>
      </c>
      <c r="R134" s="1">
        <f t="shared" si="43"/>
        <v>0</v>
      </c>
      <c r="S134" s="1">
        <f t="shared" si="43"/>
        <v>0</v>
      </c>
      <c r="T134" s="10">
        <f t="shared" si="43"/>
        <v>0</v>
      </c>
      <c r="U134" s="11"/>
      <c r="V134" s="5"/>
      <c r="W134" s="5"/>
      <c r="X134" s="8"/>
      <c r="Y134" s="7"/>
      <c r="Z134" s="5"/>
      <c r="AA134" s="5"/>
      <c r="AB134" s="8"/>
      <c r="AC134" s="7"/>
      <c r="AD134" s="5"/>
      <c r="AE134" s="5"/>
      <c r="AF134" s="8"/>
    </row>
    <row r="135" spans="1:32">
      <c r="A135" s="1" t="str">
        <f>IF('persönliche Bestellung - Export'!$D130="Mann","x","")</f>
        <v/>
      </c>
      <c r="B135" s="1" t="str">
        <f>IF('persönliche Bestellung - Export'!$D130="Frau","x","")</f>
        <v/>
      </c>
      <c r="C135" s="57" t="str">
        <f>IF('persönliche Bestellung - Export'!$B130&lt;&gt;"",'persönliche Bestellung - Export'!$B130,"")</f>
        <v/>
      </c>
      <c r="D135" s="57" t="str">
        <f>IF('persönliche Bestellung - Export'!$A130&lt;&gt;"",'persönliche Bestellung - Export'!$A130,"")</f>
        <v/>
      </c>
      <c r="E135" s="1" t="str">
        <f>IF('persönliche Bestellung - Export'!$C130&lt;&gt;"",'persönliche Bestellung - Export'!$C130,"")</f>
        <v/>
      </c>
      <c r="F135" s="1" t="str">
        <f t="shared" si="30"/>
        <v/>
      </c>
      <c r="G135" s="1" t="str">
        <f t="shared" si="31"/>
        <v/>
      </c>
      <c r="H135" s="1" t="str">
        <f t="shared" si="32"/>
        <v/>
      </c>
      <c r="I135" s="1" t="str">
        <f t="shared" si="33"/>
        <v/>
      </c>
      <c r="J135" s="1" t="str">
        <f t="shared" si="34"/>
        <v/>
      </c>
      <c r="K135" s="1" t="str">
        <f t="shared" si="35"/>
        <v/>
      </c>
      <c r="L135" s="1" t="str">
        <f t="shared" si="36"/>
        <v/>
      </c>
      <c r="M135" s="1" t="str">
        <f t="shared" si="37"/>
        <v/>
      </c>
      <c r="N135" s="1" t="str">
        <f t="shared" si="38"/>
        <v/>
      </c>
      <c r="O135" s="1" t="str">
        <f t="shared" si="39"/>
        <v/>
      </c>
      <c r="P135" s="1" t="str">
        <f t="shared" si="40"/>
        <v/>
      </c>
      <c r="Q135" s="1" t="str">
        <f t="shared" si="41"/>
        <v/>
      </c>
      <c r="R135" s="1">
        <f t="shared" si="43"/>
        <v>0</v>
      </c>
      <c r="S135" s="1">
        <f t="shared" si="43"/>
        <v>0</v>
      </c>
      <c r="T135" s="10">
        <f t="shared" si="43"/>
        <v>0</v>
      </c>
      <c r="U135" s="11"/>
      <c r="V135" s="5"/>
      <c r="W135" s="5"/>
      <c r="X135" s="8"/>
      <c r="Y135" s="7"/>
      <c r="Z135" s="5"/>
      <c r="AA135" s="5"/>
      <c r="AB135" s="8"/>
      <c r="AC135" s="7"/>
      <c r="AD135" s="5"/>
      <c r="AE135" s="5"/>
      <c r="AF135" s="8"/>
    </row>
  </sheetData>
  <sheetProtection sheet="1" formatColumns="0" autoFilter="0"/>
  <mergeCells count="9">
    <mergeCell ref="C8:E8"/>
    <mergeCell ref="U3:AF3"/>
    <mergeCell ref="A5:B5"/>
    <mergeCell ref="F5:K5"/>
    <mergeCell ref="L5:Q5"/>
    <mergeCell ref="D3:D4"/>
    <mergeCell ref="E3:E4"/>
    <mergeCell ref="A6:B6"/>
    <mergeCell ref="R5:T6"/>
  </mergeCells>
  <conditionalFormatting sqref="A9:B135">
    <cfRule type="expression" dxfId="14" priority="12" stopIfTrue="1">
      <formula>AND($C9&lt;&gt;"",AND(LOWER($A9)&lt;&gt;"x",LOWER($B9)&lt;&gt;"x"))</formula>
    </cfRule>
    <cfRule type="expression" dxfId="13" priority="14" stopIfTrue="1">
      <formula>AND($A9&lt;&gt;"",$B9&lt;&gt;"")</formula>
    </cfRule>
  </conditionalFormatting>
  <conditionalFormatting sqref="A9:E135">
    <cfRule type="expression" dxfId="12" priority="21">
      <formula>MOD(ROW(),2)=1</formula>
    </cfRule>
  </conditionalFormatting>
  <conditionalFormatting sqref="C2">
    <cfRule type="containsBlanks" dxfId="11" priority="1">
      <formula>LEN(TRIM(C2))=0</formula>
    </cfRule>
  </conditionalFormatting>
  <conditionalFormatting sqref="E9:E135">
    <cfRule type="expression" dxfId="10" priority="17">
      <formula>IF($E9&lt;&gt;"",OR(($G$3-$E9)&gt;VLOOKUP($C$2,Altersprüfung,3,FALSE),($G$3-$E9)&lt;VLOOKUP($C$2,Altersprüfung,2,FALSE)))</formula>
    </cfRule>
  </conditionalFormatting>
  <conditionalFormatting sqref="F9:T135">
    <cfRule type="expression" dxfId="9" priority="11" stopIfTrue="1">
      <formula>MOD(ROW(),2)=1</formula>
    </cfRule>
  </conditionalFormatting>
  <conditionalFormatting sqref="R9:T135">
    <cfRule type="expression" dxfId="8" priority="4">
      <formula>AND(MOD(ROW(),2)=0,R9=0)</formula>
    </cfRule>
    <cfRule type="cellIs" dxfId="7" priority="5" stopIfTrue="1" operator="greaterThan">
      <formula>1</formula>
    </cfRule>
    <cfRule type="expression" dxfId="6" priority="6">
      <formula>AND(MOD(ROW(),2)=1,R9=0)</formula>
    </cfRule>
  </conditionalFormatting>
  <conditionalFormatting sqref="U4:AF4">
    <cfRule type="expression" dxfId="5" priority="22">
      <formula>AND(U$8&lt;&gt;0,NOT(AND(U$4&gt;=1,U$4&lt;=3)))</formula>
    </cfRule>
  </conditionalFormatting>
  <conditionalFormatting sqref="U7:AF7">
    <cfRule type="expression" dxfId="4" priority="3">
      <formula>OR(AND(OR(LEFT(U$6,2)="GY",LEFT(U$6,2)="GK"),U$7=""),AND(AND(LEFT(U$6,2)&lt;&gt;"GY",LEFT(U$6,2)&lt;&gt;"GK"),U$7&lt;&gt;""))</formula>
    </cfRule>
  </conditionalFormatting>
  <conditionalFormatting sqref="U8:AF8">
    <cfRule type="expression" dxfId="3" priority="23">
      <formula>AND(U$6&lt;&gt;"",U$8=0)</formula>
    </cfRule>
  </conditionalFormatting>
  <conditionalFormatting sqref="U9:AF135">
    <cfRule type="expression" dxfId="2" priority="10" stopIfTrue="1">
      <formula>MOD(ROW(),2)=1</formula>
    </cfRule>
  </conditionalFormatting>
  <dataValidations count="3">
    <dataValidation type="list" allowBlank="1" showInputMessage="1" showErrorMessage="1" sqref="U6:AF6" xr:uid="{00000000-0002-0000-0000-000000000000}">
      <formula1>Disz</formula1>
    </dataValidation>
    <dataValidation type="list" allowBlank="1" showInputMessage="1" showErrorMessage="1" sqref="C2" xr:uid="{E8F4E2D2-0E62-4DFA-893C-B7778F0AAD4F}">
      <formula1>Alterskategorie</formula1>
    </dataValidation>
    <dataValidation type="list" allowBlank="1" showInputMessage="1" showErrorMessage="1" sqref="U9:AF135" xr:uid="{00000000-0002-0000-0000-000001000000}">
      <formula1>"x"</formula1>
    </dataValidation>
  </dataValidations>
  <pageMargins left="0.70866141732283472" right="0.70866141732283472" top="0.74803149606299213" bottom="0.74803149606299213" header="0.31496062992125984" footer="0.31496062992125984"/>
  <pageSetup paperSize="9" scale="76" fitToHeight="3" orientation="landscape" r:id="rId1"/>
  <headerFooter>
    <oddFooter>&amp;C&amp;D &amp;T&amp;R&amp;P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4" id="{BC090AD0-8E2A-45A0-B655-3D83BB770F4E}">
            <xm:f>VLOOKUP(U$6,DisziplinenUndSparten!$A$1:$F$103,MATCH($C$2,DisziplinenUndSparten!$A$1:$F$1,0),FALSE)&lt;&gt;"x"</xm:f>
            <x14:dxf>
              <fill>
                <patternFill>
                  <bgColor rgb="FFFFC000"/>
                </patternFill>
              </fill>
            </x14:dxf>
          </x14:cfRule>
          <xm:sqref>U6:AF6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N24"/>
  <sheetViews>
    <sheetView workbookViewId="0"/>
  </sheetViews>
  <sheetFormatPr defaultColWidth="9.140625" defaultRowHeight="14.45"/>
  <cols>
    <col min="1" max="1" width="14.140625" bestFit="1" customWidth="1"/>
    <col min="2" max="2" width="8.5703125" bestFit="1" customWidth="1"/>
    <col min="3" max="14" width="8.5703125" customWidth="1"/>
  </cols>
  <sheetData>
    <row r="1" spans="1:14" ht="21">
      <c r="A1" s="4" t="s">
        <v>90</v>
      </c>
      <c r="B1" s="4" t="str">
        <f>'Namentliche Liste'!C1</f>
        <v>Muster TV/DTV</v>
      </c>
      <c r="J1" s="59" t="s">
        <v>113</v>
      </c>
    </row>
    <row r="3" spans="1:14">
      <c r="A3" s="82" t="s">
        <v>95</v>
      </c>
      <c r="B3" s="83"/>
      <c r="C3" s="22">
        <f>IF('Namentliche Liste'!U$4&lt;&gt;"",'Namentliche Liste'!U4,"")</f>
        <v>1</v>
      </c>
      <c r="D3" s="3">
        <f>IF('Namentliche Liste'!V$4&lt;&gt;"",'Namentliche Liste'!V4,"")</f>
        <v>1</v>
      </c>
      <c r="E3" s="3">
        <f>IF('Namentliche Liste'!W$4&lt;&gt;"",'Namentliche Liste'!W4,"")</f>
        <v>1</v>
      </c>
      <c r="F3" s="24">
        <f>IF('Namentliche Liste'!X$4&lt;&gt;"",'Namentliche Liste'!X4,"")</f>
        <v>1</v>
      </c>
      <c r="G3" s="22">
        <f>IF('Namentliche Liste'!Y$4&lt;&gt;"",'Namentliche Liste'!Y4,"")</f>
        <v>2</v>
      </c>
      <c r="H3" s="20">
        <f>IF('Namentliche Liste'!Z$4&lt;&gt;"",'Namentliche Liste'!Z4,"")</f>
        <v>2</v>
      </c>
      <c r="I3" s="3">
        <f>IF('Namentliche Liste'!AA$4&lt;&gt;"",'Namentliche Liste'!AA4,"")</f>
        <v>2</v>
      </c>
      <c r="J3" s="21">
        <f>IF('Namentliche Liste'!AB$4&lt;&gt;"",'Namentliche Liste'!AB4,"")</f>
        <v>2</v>
      </c>
      <c r="K3" s="20">
        <f>IF('Namentliche Liste'!AC$4&lt;&gt;"",'Namentliche Liste'!AC4,"")</f>
        <v>3</v>
      </c>
      <c r="L3" s="3">
        <f>IF('Namentliche Liste'!AD$4&lt;&gt;"",'Namentliche Liste'!AD4,"")</f>
        <v>3</v>
      </c>
      <c r="M3" s="3">
        <f>IF('Namentliche Liste'!AE$4&lt;&gt;"",'Namentliche Liste'!AE4,"")</f>
        <v>3</v>
      </c>
      <c r="N3" s="21">
        <f>IF('Namentliche Liste'!AF$4&lt;&gt;"",'Namentliche Liste'!AF4,"")</f>
        <v>3</v>
      </c>
    </row>
    <row r="4" spans="1:14">
      <c r="A4" s="83" t="s">
        <v>114</v>
      </c>
      <c r="B4" s="84"/>
      <c r="C4" s="22">
        <v>1</v>
      </c>
      <c r="D4" s="24">
        <v>2</v>
      </c>
      <c r="E4" s="24">
        <v>3</v>
      </c>
      <c r="F4" s="24">
        <v>4</v>
      </c>
      <c r="G4" s="22">
        <v>1</v>
      </c>
      <c r="H4" s="25">
        <v>2</v>
      </c>
      <c r="I4" s="24">
        <v>3</v>
      </c>
      <c r="J4" s="21">
        <v>4</v>
      </c>
      <c r="K4" s="25">
        <v>1</v>
      </c>
      <c r="L4" s="24">
        <v>2</v>
      </c>
      <c r="M4" s="24">
        <v>3</v>
      </c>
      <c r="N4" s="21">
        <v>4</v>
      </c>
    </row>
    <row r="5" spans="1:14" ht="70.5" customHeight="1">
      <c r="A5" s="85" t="s">
        <v>19</v>
      </c>
      <c r="B5" s="86"/>
      <c r="C5" s="23" t="str">
        <f>IF('Namentliche Liste'!U5&lt;&gt;"",'Namentliche Liste'!U5,"")</f>
        <v>Gymnastik</v>
      </c>
      <c r="D5" s="17" t="str">
        <f>IF('Namentliche Liste'!V5&lt;&gt;"",'Namentliche Liste'!V5,"")</f>
        <v>Leichtathletik</v>
      </c>
      <c r="E5" s="17" t="str">
        <f>IF('Namentliche Liste'!W5&lt;&gt;"",'Namentliche Liste'!W5,"")</f>
        <v>Leichtathletik</v>
      </c>
      <c r="F5" s="17" t="str">
        <f>IF('Namentliche Liste'!X5&lt;&gt;"",'Namentliche Liste'!X5,"")</f>
        <v/>
      </c>
      <c r="G5" s="23" t="str">
        <f>IF('Namentliche Liste'!Y5&lt;&gt;"",'Namentliche Liste'!Y5,"")</f>
        <v>Geräteturnen</v>
      </c>
      <c r="H5" s="19" t="str">
        <f>IF('Namentliche Liste'!Z5&lt;&gt;"",'Namentliche Liste'!Z5,"")</f>
        <v>Parcours</v>
      </c>
      <c r="I5" s="17" t="str">
        <f>IF('Namentliche Liste'!AA5&lt;&gt;"",'Namentliche Liste'!AA5,"")</f>
        <v/>
      </c>
      <c r="J5" s="18" t="str">
        <f>IF('Namentliche Liste'!AB5&lt;&gt;"",'Namentliche Liste'!AB5,"")</f>
        <v/>
      </c>
      <c r="K5" s="19" t="str">
        <f>IF('Namentliche Liste'!AC5&lt;&gt;"",'Namentliche Liste'!AC5,"")</f>
        <v>Parcours</v>
      </c>
      <c r="L5" s="17" t="str">
        <f>IF('Namentliche Liste'!AD5&lt;&gt;"",'Namentliche Liste'!AD5,"")</f>
        <v/>
      </c>
      <c r="M5" s="17" t="str">
        <f>IF('Namentliche Liste'!AE5&lt;&gt;"",'Namentliche Liste'!AE5,"")</f>
        <v/>
      </c>
      <c r="N5" s="18" t="str">
        <f>IF('Namentliche Liste'!AF5&lt;&gt;"",'Namentliche Liste'!AF5,"")</f>
        <v/>
      </c>
    </row>
    <row r="6" spans="1:14">
      <c r="A6" s="85" t="s">
        <v>115</v>
      </c>
      <c r="B6" s="86"/>
      <c r="C6" s="26" t="str">
        <f>IF('Namentliche Liste'!U6&lt;&gt;"",'Namentliche Liste'!U6,"")</f>
        <v>GYMHG</v>
      </c>
      <c r="D6" s="27" t="str">
        <f>IF('Namentliche Liste'!V6&lt;&gt;"",'Namentliche Liste'!V6,"")</f>
        <v>PS80</v>
      </c>
      <c r="E6" s="27">
        <f>IF('Namentliche Liste'!W6&lt;&gt;"",'Namentliche Liste'!W6,"")</f>
        <v>1000</v>
      </c>
      <c r="F6" s="28" t="str">
        <f>IF('Namentliche Liste'!X6&lt;&gt;"",'Namentliche Liste'!X6,"")</f>
        <v/>
      </c>
      <c r="G6" s="26" t="str">
        <f>IF('Namentliche Liste'!Y6&lt;&gt;"",'Namentliche Liste'!Y6,"")</f>
        <v>GK</v>
      </c>
      <c r="H6" s="29" t="str">
        <f>IF('Namentliche Liste'!Z6&lt;&gt;"",'Namentliche Liste'!Z6,"")</f>
        <v>STA</v>
      </c>
      <c r="I6" s="27" t="str">
        <f>IF('Namentliche Liste'!AA6&lt;&gt;"",'Namentliche Liste'!AA6,"")</f>
        <v/>
      </c>
      <c r="J6" s="30" t="str">
        <f>IF('Namentliche Liste'!AB6&lt;&gt;"",'Namentliche Liste'!AB6,"")</f>
        <v/>
      </c>
      <c r="K6" s="29" t="str">
        <f>IF('Namentliche Liste'!AC6&lt;&gt;"",'Namentliche Liste'!AC6,"")</f>
        <v>UHP</v>
      </c>
      <c r="L6" s="27" t="str">
        <f>IF('Namentliche Liste'!AD6&lt;&gt;"",'Namentliche Liste'!AD6,"")</f>
        <v/>
      </c>
      <c r="M6" s="27" t="str">
        <f>IF('Namentliche Liste'!AE6&lt;&gt;"",'Namentliche Liste'!AE6,"")</f>
        <v/>
      </c>
      <c r="N6" s="30" t="str">
        <f>IF('Namentliche Liste'!AF6&lt;&gt;"",'Namentliche Liste'!AF6,"")</f>
        <v/>
      </c>
    </row>
    <row r="7" spans="1:14">
      <c r="A7" s="86" t="s">
        <v>116</v>
      </c>
      <c r="B7" s="87"/>
      <c r="C7" s="26" t="str">
        <f>IF('Namentliche Liste'!U7&lt;&gt;"",'Namentliche Liste'!U7,"")</f>
        <v>Unkonv.</v>
      </c>
      <c r="D7" s="27" t="str">
        <f>IF('Namentliche Liste'!V7&lt;&gt;"",'Namentliche Liste'!V7,"")</f>
        <v/>
      </c>
      <c r="E7" s="27" t="str">
        <f>IF('Namentliche Liste'!W7&lt;&gt;"",'Namentliche Liste'!W7,"")</f>
        <v/>
      </c>
      <c r="F7" s="28" t="str">
        <f>IF('Namentliche Liste'!X7&lt;&gt;"",'Namentliche Liste'!X7,"")</f>
        <v/>
      </c>
      <c r="G7" s="26" t="str">
        <f>IF('Namentliche Liste'!Y7&lt;&gt;"",'Namentliche Liste'!Y7,"")</f>
        <v>BO SP</v>
      </c>
      <c r="H7" s="29" t="str">
        <f>IF('Namentliche Liste'!Z7&lt;&gt;"",'Namentliche Liste'!Z7,"")</f>
        <v/>
      </c>
      <c r="I7" s="27" t="str">
        <f>IF('Namentliche Liste'!AA7&lt;&gt;"",'Namentliche Liste'!AA7,"")</f>
        <v/>
      </c>
      <c r="J7" s="30" t="str">
        <f>IF('Namentliche Liste'!AB7&lt;&gt;"",'Namentliche Liste'!AB7,"")</f>
        <v/>
      </c>
      <c r="K7" s="29" t="str">
        <f>IF('Namentliche Liste'!AC7&lt;&gt;"",'Namentliche Liste'!AC7,"")</f>
        <v/>
      </c>
      <c r="L7" s="27" t="str">
        <f>IF('Namentliche Liste'!AD7&lt;&gt;"",'Namentliche Liste'!AD7,"")</f>
        <v/>
      </c>
      <c r="M7" s="27" t="str">
        <f>IF('Namentliche Liste'!AE7&lt;&gt;"",'Namentliche Liste'!AE7,"")</f>
        <v/>
      </c>
      <c r="N7" s="30" t="str">
        <f>IF('Namentliche Liste'!AF7&lt;&gt;"",'Namentliche Liste'!AF7,"")</f>
        <v/>
      </c>
    </row>
    <row r="8" spans="1:14">
      <c r="A8" s="81" t="s">
        <v>96</v>
      </c>
      <c r="B8" s="9" t="s">
        <v>100</v>
      </c>
      <c r="C8" s="32">
        <f>IF(C$6&lt;&gt;"",SUMPRODUCT(('Namentliche Liste'!U$9:U$135="x")*1,(Range_TuU18="x")*1),"")</f>
        <v>0</v>
      </c>
      <c r="D8" s="1">
        <f>IF(D$6&lt;&gt;"",SUMPRODUCT(('Namentliche Liste'!V$9:V$135="x")*1,(Range_TuU18="x")*1),"")</f>
        <v>0</v>
      </c>
      <c r="E8" s="1">
        <f>IF(E$6&lt;&gt;"",SUMPRODUCT(('Namentliche Liste'!W$9:W$135="x")*1,(Range_TuU18="x")*1),"")</f>
        <v>0</v>
      </c>
      <c r="F8" s="10" t="str">
        <f>IF(F$6&lt;&gt;"",SUMPRODUCT(('Namentliche Liste'!X$9:X$135="x")*1,(Range_TuU18="x")*1),"")</f>
        <v/>
      </c>
      <c r="G8" s="32">
        <f>IF(G$6&lt;&gt;"",SUMPRODUCT(('Namentliche Liste'!Y$9:Y$135="x")*1,(Range_TuU18="x")*1),"")</f>
        <v>0</v>
      </c>
      <c r="H8" s="33">
        <f>IF(H$6&lt;&gt;"",SUMPRODUCT(('Namentliche Liste'!Z$9:Z$135="x")*1,(Range_TuU18="x")*1),"")</f>
        <v>0</v>
      </c>
      <c r="I8" s="1" t="str">
        <f>IF(I$6&lt;&gt;"",SUMPRODUCT(('Namentliche Liste'!AA$9:AA$135="x")*1,(Range_TuU18="x")*1),"")</f>
        <v/>
      </c>
      <c r="J8" s="34" t="str">
        <f>IF(J$6&lt;&gt;"",SUMPRODUCT(('Namentliche Liste'!AB$9:AB$135="x")*1,(Range_TuU18="x")*1),"")</f>
        <v/>
      </c>
      <c r="K8" s="33">
        <f>IF(K$6&lt;&gt;"",SUMPRODUCT(('Namentliche Liste'!AC$9:AC$135="x")*1,(Range_TuU18="x")*1),"")</f>
        <v>0</v>
      </c>
      <c r="L8" s="1" t="str">
        <f>IF(L$6&lt;&gt;"",SUMPRODUCT(('Namentliche Liste'!AD$9:AD$135="x")*1,(Range_TuU18="x")*1),"")</f>
        <v/>
      </c>
      <c r="M8" s="1" t="str">
        <f>IF(M$6&lt;&gt;"",SUMPRODUCT(('Namentliche Liste'!AE$9:AE$135="x")*1,(Range_TuU18="x")*1),"")</f>
        <v/>
      </c>
      <c r="N8" s="34" t="str">
        <f>IF(N$6&lt;&gt;"",SUMPRODUCT(('Namentliche Liste'!AF$9:AF$135="x")*1,(Range_TuU18="x")*1),"")</f>
        <v/>
      </c>
    </row>
    <row r="9" spans="1:14">
      <c r="A9" s="81"/>
      <c r="B9" s="9" t="s">
        <v>101</v>
      </c>
      <c r="C9" s="32">
        <f>IF(C$6&lt;&gt;"",SUMPRODUCT(('Namentliche Liste'!U$9:U$135="x")*1,(Range_TuU16="x")*1),"")</f>
        <v>0</v>
      </c>
      <c r="D9" s="1">
        <f>IF(D$6&lt;&gt;"",SUMPRODUCT(('Namentliche Liste'!V$9:V$135="x")*1,(Range_TuU16="x")*1),"")</f>
        <v>0</v>
      </c>
      <c r="E9" s="1">
        <f>IF(E$6&lt;&gt;"",SUMPRODUCT(('Namentliche Liste'!W$9:W$135="x")*1,(Range_TuU16="x")*1),"")</f>
        <v>0</v>
      </c>
      <c r="F9" s="10" t="str">
        <f>IF(F$6&lt;&gt;"",SUMPRODUCT(('Namentliche Liste'!X$9:X$135="x")*1,(Range_TuU16="x")*1),"")</f>
        <v/>
      </c>
      <c r="G9" s="32">
        <f>IF(G$6&lt;&gt;"",SUMPRODUCT(('Namentliche Liste'!Y$9:Y$135="x")*1,(Range_TuU16="x")*1),"")</f>
        <v>0</v>
      </c>
      <c r="H9" s="33">
        <f>IF(H$6&lt;&gt;"",SUMPRODUCT(('Namentliche Liste'!Z$9:Z$135="x")*1,(Range_TuU16="x")*1),"")</f>
        <v>0</v>
      </c>
      <c r="I9" s="1" t="str">
        <f>IF(I$6&lt;&gt;"",SUMPRODUCT(('Namentliche Liste'!AA$9:AA$135="x")*1,(Range_TuU16="x")*1),"")</f>
        <v/>
      </c>
      <c r="J9" s="34" t="str">
        <f>IF(J$6&lt;&gt;"",SUMPRODUCT(('Namentliche Liste'!AB$9:AB$135="x")*1,(Range_TuU16="x")*1),"")</f>
        <v/>
      </c>
      <c r="K9" s="33">
        <f>IF(K$6&lt;&gt;"",SUMPRODUCT(('Namentliche Liste'!AC$9:AC$135="x")*1,(Range_TuU16="x")*1),"")</f>
        <v>0</v>
      </c>
      <c r="L9" s="1" t="str">
        <f>IF(L$6&lt;&gt;"",SUMPRODUCT(('Namentliche Liste'!AD$9:AD$135="x")*1,(Range_TuU16="x")*1),"")</f>
        <v/>
      </c>
      <c r="M9" s="1" t="str">
        <f>IF(M$6&lt;&gt;"",SUMPRODUCT(('Namentliche Liste'!AE$9:AE$135="x")*1,(Range_TuU16="x")*1),"")</f>
        <v/>
      </c>
      <c r="N9" s="34" t="str">
        <f>IF(N$6&lt;&gt;"",SUMPRODUCT(('Namentliche Liste'!AF$9:AF$135="x")*1,(Range_TuU16="x")*1),"")</f>
        <v/>
      </c>
    </row>
    <row r="10" spans="1:14">
      <c r="A10" s="81"/>
      <c r="B10" s="9" t="s">
        <v>102</v>
      </c>
      <c r="C10" s="32">
        <f>IF(C$6&lt;&gt;"",SUMPRODUCT(('Namentliche Liste'!U$9:U$135="x")*1,(Range_TuU14="x")*1),"")</f>
        <v>0</v>
      </c>
      <c r="D10" s="1">
        <f>IF(D$6&lt;&gt;"",SUMPRODUCT(('Namentliche Liste'!V$9:V$135="x")*1,(Range_TuU14="x")*1),"")</f>
        <v>0</v>
      </c>
      <c r="E10" s="1">
        <f>IF(E$6&lt;&gt;"",SUMPRODUCT(('Namentliche Liste'!W$9:W$135="x")*1,(Range_TuU14="x")*1),"")</f>
        <v>0</v>
      </c>
      <c r="F10" s="10" t="str">
        <f>IF(F$6&lt;&gt;"",SUMPRODUCT(('Namentliche Liste'!X$9:X$135="x")*1,(Range_TuU14="x")*1),"")</f>
        <v/>
      </c>
      <c r="G10" s="32">
        <f>IF(G$6&lt;&gt;"",SUMPRODUCT(('Namentliche Liste'!Y$9:Y$135="x")*1,(Range_TuU14="x")*1),"")</f>
        <v>0</v>
      </c>
      <c r="H10" s="33">
        <f>IF(H$6&lt;&gt;"",SUMPRODUCT(('Namentliche Liste'!Z$9:Z$135="x")*1,(Range_TuU14="x")*1),"")</f>
        <v>0</v>
      </c>
      <c r="I10" s="1" t="str">
        <f>IF(I$6&lt;&gt;"",SUMPRODUCT(('Namentliche Liste'!AA$9:AA$135="x")*1,(Range_TuU14="x")*1),"")</f>
        <v/>
      </c>
      <c r="J10" s="34" t="str">
        <f>IF(J$6&lt;&gt;"",SUMPRODUCT(('Namentliche Liste'!AB$9:AB$135="x")*1,(Range_TuU14="x")*1),"")</f>
        <v/>
      </c>
      <c r="K10" s="33">
        <f>IF(K$6&lt;&gt;"",SUMPRODUCT(('Namentliche Liste'!AC$9:AC$135="x")*1,(Range_TuU14="x")*1),"")</f>
        <v>0</v>
      </c>
      <c r="L10" s="1" t="str">
        <f>IF(L$6&lt;&gt;"",SUMPRODUCT(('Namentliche Liste'!AD$9:AD$135="x")*1,(Range_TuU14="x")*1),"")</f>
        <v/>
      </c>
      <c r="M10" s="1" t="str">
        <f>IF(M$6&lt;&gt;"",SUMPRODUCT(('Namentliche Liste'!AE$9:AE$135="x")*1,(Range_TuU14="x")*1),"")</f>
        <v/>
      </c>
      <c r="N10" s="34" t="str">
        <f>IF(N$6&lt;&gt;"",SUMPRODUCT(('Namentliche Liste'!AF$9:AF$135="x")*1,(Range_TuU14="x")*1),"")</f>
        <v/>
      </c>
    </row>
    <row r="11" spans="1:14">
      <c r="A11" s="81"/>
      <c r="B11" s="9" t="s">
        <v>103</v>
      </c>
      <c r="C11" s="32">
        <f>IF(C$6&lt;&gt;"",SUMPRODUCT(('Namentliche Liste'!U$9:U$135="x")*1,(Range_TuU12="x")*1),"")</f>
        <v>0</v>
      </c>
      <c r="D11" s="1">
        <f>IF(D$6&lt;&gt;"",SUMPRODUCT(('Namentliche Liste'!V$9:V$135="x")*1,(Range_TuU12="x")*1),"")</f>
        <v>0</v>
      </c>
      <c r="E11" s="1">
        <f>IF(E$6&lt;&gt;"",SUMPRODUCT(('Namentliche Liste'!W$9:W$135="x")*1,(Range_TuU12="x")*1),"")</f>
        <v>0</v>
      </c>
      <c r="F11" s="10" t="str">
        <f>IF(F$6&lt;&gt;"",SUMPRODUCT(('Namentliche Liste'!X$9:X$135="x")*1,(Range_TuU12="x")*1),"")</f>
        <v/>
      </c>
      <c r="G11" s="32">
        <f>IF(G$6&lt;&gt;"",SUMPRODUCT(('Namentliche Liste'!Y$9:Y$135="x")*1,(Range_TuU12="x")*1),"")</f>
        <v>0</v>
      </c>
      <c r="H11" s="33">
        <f>IF(H$6&lt;&gt;"",SUMPRODUCT(('Namentliche Liste'!Z$9:Z$135="x")*1,(Range_TuU12="x")*1),"")</f>
        <v>0</v>
      </c>
      <c r="I11" s="1" t="str">
        <f>IF(I$6&lt;&gt;"",SUMPRODUCT(('Namentliche Liste'!AA$9:AA$135="x")*1,(Range_TuU12="x")*1),"")</f>
        <v/>
      </c>
      <c r="J11" s="34" t="str">
        <f>IF(J$6&lt;&gt;"",SUMPRODUCT(('Namentliche Liste'!AB$9:AB$135="x")*1,(Range_TuU12="x")*1),"")</f>
        <v/>
      </c>
      <c r="K11" s="33">
        <f>IF(K$6&lt;&gt;"",SUMPRODUCT(('Namentliche Liste'!AC$9:AC$135="x")*1,(Range_TuU12="x")*1),"")</f>
        <v>0</v>
      </c>
      <c r="L11" s="1" t="str">
        <f>IF(L$6&lt;&gt;"",SUMPRODUCT(('Namentliche Liste'!AD$9:AD$135="x")*1,(Range_TuU12="x")*1),"")</f>
        <v/>
      </c>
      <c r="M11" s="1" t="str">
        <f>IF(M$6&lt;&gt;"",SUMPRODUCT(('Namentliche Liste'!AE$9:AE$135="x")*1,(Range_TuU12="x")*1),"")</f>
        <v/>
      </c>
      <c r="N11" s="34" t="str">
        <f>IF(N$6&lt;&gt;"",SUMPRODUCT(('Namentliche Liste'!AF$9:AF$135="x")*1,(Range_TuU12="x")*1),"")</f>
        <v/>
      </c>
    </row>
    <row r="12" spans="1:14">
      <c r="A12" s="81"/>
      <c r="B12" s="9" t="s">
        <v>104</v>
      </c>
      <c r="C12" s="32">
        <f>IF(C$6&lt;&gt;"",SUMPRODUCT(('Namentliche Liste'!U$9:U$135="x")*1,(Range_TuU10="x")*1),"")</f>
        <v>0</v>
      </c>
      <c r="D12" s="1">
        <f>IF(D$6&lt;&gt;"",SUMPRODUCT(('Namentliche Liste'!V$9:V$135="x")*1,(Range_TuU10="x")*1),"")</f>
        <v>0</v>
      </c>
      <c r="E12" s="1">
        <f>IF(E$6&lt;&gt;"",SUMPRODUCT(('Namentliche Liste'!W$9:W$135="x")*1,(Range_TuU10="x")*1),"")</f>
        <v>0</v>
      </c>
      <c r="F12" s="10" t="str">
        <f>IF(F$6&lt;&gt;"",SUMPRODUCT(('Namentliche Liste'!X$9:X$135="x")*1,(Range_TuU10="x")*1),"")</f>
        <v/>
      </c>
      <c r="G12" s="32">
        <f>IF(G$6&lt;&gt;"",SUMPRODUCT(('Namentliche Liste'!Y$9:Y$135="x")*1,(Range_TuU10="x")*1),"")</f>
        <v>0</v>
      </c>
      <c r="H12" s="33">
        <f>IF(H$6&lt;&gt;"",SUMPRODUCT(('Namentliche Liste'!Z$9:Z$135="x")*1,(Range_TuU10="x")*1),"")</f>
        <v>0</v>
      </c>
      <c r="I12" s="1" t="str">
        <f>IF(I$6&lt;&gt;"",SUMPRODUCT(('Namentliche Liste'!AA$9:AA$135="x")*1,(Range_TuU10="x")*1),"")</f>
        <v/>
      </c>
      <c r="J12" s="34" t="str">
        <f>IF(J$6&lt;&gt;"",SUMPRODUCT(('Namentliche Liste'!AB$9:AB$135="x")*1,(Range_TuU10="x")*1),"")</f>
        <v/>
      </c>
      <c r="K12" s="33">
        <f>IF(K$6&lt;&gt;"",SUMPRODUCT(('Namentliche Liste'!AC$9:AC$135="x")*1,(Range_TuU10="x")*1),"")</f>
        <v>0</v>
      </c>
      <c r="L12" s="1" t="str">
        <f>IF(L$6&lt;&gt;"",SUMPRODUCT(('Namentliche Liste'!AD$9:AD$135="x")*1,(Range_TuU10="x")*1),"")</f>
        <v/>
      </c>
      <c r="M12" s="1" t="str">
        <f>IF(M$6&lt;&gt;"",SUMPRODUCT(('Namentliche Liste'!AE$9:AE$135="x")*1,(Range_TuU10="x")*1),"")</f>
        <v/>
      </c>
      <c r="N12" s="34" t="str">
        <f>IF(N$6&lt;&gt;"",SUMPRODUCT(('Namentliche Liste'!AF$9:AF$135="x")*1,(Range_TuU10="x")*1),"")</f>
        <v/>
      </c>
    </row>
    <row r="13" spans="1:14">
      <c r="A13" s="81"/>
      <c r="B13" s="9" t="s">
        <v>105</v>
      </c>
      <c r="C13" s="32">
        <f>IF(C$6&lt;&gt;"",SUMPRODUCT(('Namentliche Liste'!U$9:U$135="x")*1,(Range_TuU8="x")*1),"")</f>
        <v>0</v>
      </c>
      <c r="D13" s="1">
        <f>IF(D$6&lt;&gt;"",SUMPRODUCT(('Namentliche Liste'!V$9:V$135="x")*1,(Range_TuU8="x")*1),"")</f>
        <v>0</v>
      </c>
      <c r="E13" s="1">
        <f>IF(E$6&lt;&gt;"",SUMPRODUCT(('Namentliche Liste'!W$9:W$135="x")*1,(Range_TuU8="x")*1),"")</f>
        <v>0</v>
      </c>
      <c r="F13" s="10" t="str">
        <f>IF(F$6&lt;&gt;"",SUMPRODUCT(('Namentliche Liste'!X$9:X$135="x")*1,(Range_TuU8="x")*1),"")</f>
        <v/>
      </c>
      <c r="G13" s="32">
        <f>IF(G$6&lt;&gt;"",SUMPRODUCT(('Namentliche Liste'!Y$9:Y$135="x")*1,(Range_TuU8="x")*1),"")</f>
        <v>0</v>
      </c>
      <c r="H13" s="33">
        <f>IF(H$6&lt;&gt;"",SUMPRODUCT(('Namentliche Liste'!Z$9:Z$135="x")*1,(Range_TuU8="x")*1),"")</f>
        <v>0</v>
      </c>
      <c r="I13" s="1" t="str">
        <f>IF(I$6&lt;&gt;"",SUMPRODUCT(('Namentliche Liste'!AA$9:AA$135="x")*1,(Range_TuU8="x")*1),"")</f>
        <v/>
      </c>
      <c r="J13" s="34" t="str">
        <f>IF(J$6&lt;&gt;"",SUMPRODUCT(('Namentliche Liste'!AB$9:AB$135="x")*1,(Range_TuU8="x")*1),"")</f>
        <v/>
      </c>
      <c r="K13" s="33">
        <f>IF(K$6&lt;&gt;"",SUMPRODUCT(('Namentliche Liste'!AC$9:AC$135="x")*1,(Range_TuU8="x")*1),"")</f>
        <v>0</v>
      </c>
      <c r="L13" s="1" t="str">
        <f>IF(L$6&lt;&gt;"",SUMPRODUCT(('Namentliche Liste'!AD$9:AD$135="x")*1,(Range_TuU8="x")*1),"")</f>
        <v/>
      </c>
      <c r="M13" s="1" t="str">
        <f>IF(M$6&lt;&gt;"",SUMPRODUCT(('Namentliche Liste'!AE$9:AE$135="x")*1,(Range_TuU8="x")*1),"")</f>
        <v/>
      </c>
      <c r="N13" s="34" t="str">
        <f>IF(N$6&lt;&gt;"",SUMPRODUCT(('Namentliche Liste'!AF$9:AF$135="x")*1,(Range_TuU8="x")*1),"")</f>
        <v/>
      </c>
    </row>
    <row r="14" spans="1:14"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</row>
    <row r="15" spans="1:14">
      <c r="A15" s="81" t="s">
        <v>97</v>
      </c>
      <c r="B15" s="9" t="s">
        <v>100</v>
      </c>
      <c r="C15" s="32">
        <f>IF(C$6&lt;&gt;"",SUMPRODUCT(('Namentliche Liste'!U$9:U$135="x")*1,(Range_TiU18="x")*1),"")</f>
        <v>0</v>
      </c>
      <c r="D15" s="1">
        <f>IF(D$6&lt;&gt;"",SUMPRODUCT(('Namentliche Liste'!V$9:V$135="x")*1,(Range_TiU18="x")*1),"")</f>
        <v>0</v>
      </c>
      <c r="E15" s="1">
        <f>IF(E$6&lt;&gt;"",SUMPRODUCT(('Namentliche Liste'!W$9:W$135="x")*1,(Range_TiU18="x")*1),"")</f>
        <v>0</v>
      </c>
      <c r="F15" s="10" t="str">
        <f>IF(F$6&lt;&gt;"",SUMPRODUCT(('Namentliche Liste'!X$9:X$135="x")*1,(Range_TiU18="x")*1),"")</f>
        <v/>
      </c>
      <c r="G15" s="32">
        <f>IF(G$6&lt;&gt;"",SUMPRODUCT(('Namentliche Liste'!Y$9:Y$135="x")*1,(Range_TiU18="x")*1),"")</f>
        <v>0</v>
      </c>
      <c r="H15" s="33">
        <f>IF(H$6&lt;&gt;"",SUMPRODUCT(('Namentliche Liste'!Z$9:Z$135="x")*1,(Range_TiU18="x")*1),"")</f>
        <v>0</v>
      </c>
      <c r="I15" s="1" t="str">
        <f>IF(I$6&lt;&gt;"",SUMPRODUCT(('Namentliche Liste'!AA$9:AA$135="x")*1,(Range_TiU18="x")*1),"")</f>
        <v/>
      </c>
      <c r="J15" s="34" t="str">
        <f>IF(J$6&lt;&gt;"",SUMPRODUCT(('Namentliche Liste'!AB$9:AB$135="x")*1,(Range_TiU18="x")*1),"")</f>
        <v/>
      </c>
      <c r="K15" s="33">
        <f>IF(K$6&lt;&gt;"",SUMPRODUCT(('Namentliche Liste'!AC$9:AC$135="x")*1,(Range_TiU18="x")*1),"")</f>
        <v>0</v>
      </c>
      <c r="L15" s="1" t="str">
        <f>IF(L$6&lt;&gt;"",SUMPRODUCT(('Namentliche Liste'!AD$9:AD$135="x")*1,(Range_TiU18="x")*1),"")</f>
        <v/>
      </c>
      <c r="M15" s="1" t="str">
        <f>IF(M$6&lt;&gt;"",SUMPRODUCT(('Namentliche Liste'!AE$9:AE$135="x")*1,(Range_TiU18="x")*1),"")</f>
        <v/>
      </c>
      <c r="N15" s="34" t="str">
        <f>IF(N$6&lt;&gt;"",SUMPRODUCT(('Namentliche Liste'!AF$9:AF$135="x")*1,(Range_TiU18="x")*1),"")</f>
        <v/>
      </c>
    </row>
    <row r="16" spans="1:14">
      <c r="A16" s="81"/>
      <c r="B16" s="9" t="s">
        <v>101</v>
      </c>
      <c r="C16" s="32">
        <f>IF(C$6&lt;&gt;"",SUMPRODUCT(('Namentliche Liste'!U$9:U$135="x")*1,(Range_TiU16="x")*1),"")</f>
        <v>0</v>
      </c>
      <c r="D16" s="1">
        <f>IF(D$6&lt;&gt;"",SUMPRODUCT(('Namentliche Liste'!V$9:V$135="x")*1,(Range_TiU16="x")*1),"")</f>
        <v>0</v>
      </c>
      <c r="E16" s="1">
        <f>IF(E$6&lt;&gt;"",SUMPRODUCT(('Namentliche Liste'!W$9:W$135="x")*1,(Range_TiU16="x")*1),"")</f>
        <v>0</v>
      </c>
      <c r="F16" s="10" t="str">
        <f>IF(F$6&lt;&gt;"",SUMPRODUCT(('Namentliche Liste'!X$9:X$135="x")*1,(Range_TiU16="x")*1),"")</f>
        <v/>
      </c>
      <c r="G16" s="32">
        <f>IF(G$6&lt;&gt;"",SUMPRODUCT(('Namentliche Liste'!Y$9:Y$135="x")*1,(Range_TiU16="x")*1),"")</f>
        <v>0</v>
      </c>
      <c r="H16" s="33">
        <f>IF(H$6&lt;&gt;"",SUMPRODUCT(('Namentliche Liste'!Z$9:Z$135="x")*1,(Range_TiU16="x")*1),"")</f>
        <v>0</v>
      </c>
      <c r="I16" s="1" t="str">
        <f>IF(I$6&lt;&gt;"",SUMPRODUCT(('Namentliche Liste'!AA$9:AA$135="x")*1,(Range_TiU16="x")*1),"")</f>
        <v/>
      </c>
      <c r="J16" s="34" t="str">
        <f>IF(J$6&lt;&gt;"",SUMPRODUCT(('Namentliche Liste'!AB$9:AB$135="x")*1,(Range_TiU16="x")*1),"")</f>
        <v/>
      </c>
      <c r="K16" s="33">
        <f>IF(K$6&lt;&gt;"",SUMPRODUCT(('Namentliche Liste'!AC$9:AC$135="x")*1,(Range_TiU16="x")*1),"")</f>
        <v>0</v>
      </c>
      <c r="L16" s="1" t="str">
        <f>IF(L$6&lt;&gt;"",SUMPRODUCT(('Namentliche Liste'!AD$9:AD$135="x")*1,(Range_TiU16="x")*1),"")</f>
        <v/>
      </c>
      <c r="M16" s="1" t="str">
        <f>IF(M$6&lt;&gt;"",SUMPRODUCT(('Namentliche Liste'!AE$9:AE$135="x")*1,(Range_TiU16="x")*1),"")</f>
        <v/>
      </c>
      <c r="N16" s="34" t="str">
        <f>IF(N$6&lt;&gt;"",SUMPRODUCT(('Namentliche Liste'!AF$9:AF$135="x")*1,(Range_TiU16="x")*1),"")</f>
        <v/>
      </c>
    </row>
    <row r="17" spans="1:14">
      <c r="A17" s="81"/>
      <c r="B17" s="9" t="s">
        <v>102</v>
      </c>
      <c r="C17" s="32">
        <f>IF(C$6&lt;&gt;"",SUMPRODUCT(('Namentliche Liste'!U$9:U$135="x")*1,(Range_TiU14="x")*1),"")</f>
        <v>0</v>
      </c>
      <c r="D17" s="1">
        <f>IF(D$6&lt;&gt;"",SUMPRODUCT(('Namentliche Liste'!V$9:V$135="x")*1,(Range_TiU14="x")*1),"")</f>
        <v>0</v>
      </c>
      <c r="E17" s="1">
        <f>IF(E$6&lt;&gt;"",SUMPRODUCT(('Namentliche Liste'!W$9:W$135="x")*1,(Range_TiU14="x")*1),"")</f>
        <v>0</v>
      </c>
      <c r="F17" s="10" t="str">
        <f>IF(F$6&lt;&gt;"",SUMPRODUCT(('Namentliche Liste'!X$9:X$135="x")*1,(Range_TiU14="x")*1),"")</f>
        <v/>
      </c>
      <c r="G17" s="32">
        <f>IF(G$6&lt;&gt;"",SUMPRODUCT(('Namentliche Liste'!Y$9:Y$135="x")*1,(Range_TiU14="x")*1),"")</f>
        <v>0</v>
      </c>
      <c r="H17" s="33">
        <f>IF(H$6&lt;&gt;"",SUMPRODUCT(('Namentliche Liste'!Z$9:Z$135="x")*1,(Range_TiU14="x")*1),"")</f>
        <v>0</v>
      </c>
      <c r="I17" s="1" t="str">
        <f>IF(I$6&lt;&gt;"",SUMPRODUCT(('Namentliche Liste'!AA$9:AA$135="x")*1,(Range_TiU14="x")*1),"")</f>
        <v/>
      </c>
      <c r="J17" s="34" t="str">
        <f>IF(J$6&lt;&gt;"",SUMPRODUCT(('Namentliche Liste'!AB$9:AB$135="x")*1,(Range_TiU14="x")*1),"")</f>
        <v/>
      </c>
      <c r="K17" s="33">
        <f>IF(K$6&lt;&gt;"",SUMPRODUCT(('Namentliche Liste'!AC$9:AC$135="x")*1,(Range_TiU14="x")*1),"")</f>
        <v>0</v>
      </c>
      <c r="L17" s="1" t="str">
        <f>IF(L$6&lt;&gt;"",SUMPRODUCT(('Namentliche Liste'!AD$9:AD$135="x")*1,(Range_TiU14="x")*1),"")</f>
        <v/>
      </c>
      <c r="M17" s="1" t="str">
        <f>IF(M$6&lt;&gt;"",SUMPRODUCT(('Namentliche Liste'!AE$9:AE$135="x")*1,(Range_TiU14="x")*1),"")</f>
        <v/>
      </c>
      <c r="N17" s="34" t="str">
        <f>IF(N$6&lt;&gt;"",SUMPRODUCT(('Namentliche Liste'!AF$9:AF$135="x")*1,(Range_TiU14="x")*1),"")</f>
        <v/>
      </c>
    </row>
    <row r="18" spans="1:14">
      <c r="A18" s="81"/>
      <c r="B18" s="9" t="s">
        <v>103</v>
      </c>
      <c r="C18" s="32">
        <f>IF(C$6&lt;&gt;"",SUMPRODUCT(('Namentliche Liste'!U$9:U$135="x")*1,(Range_TiU12="x")*1),"")</f>
        <v>0</v>
      </c>
      <c r="D18" s="1">
        <f>IF(D$6&lt;&gt;"",SUMPRODUCT(('Namentliche Liste'!V$9:V$135="x")*1,(Range_TiU12="x")*1),"")</f>
        <v>0</v>
      </c>
      <c r="E18" s="1">
        <f>IF(E$6&lt;&gt;"",SUMPRODUCT(('Namentliche Liste'!W$9:W$135="x")*1,(Range_TiU12="x")*1),"")</f>
        <v>0</v>
      </c>
      <c r="F18" s="10" t="str">
        <f>IF(F$6&lt;&gt;"",SUMPRODUCT(('Namentliche Liste'!X$9:X$135="x")*1,(Range_TiU12="x")*1),"")</f>
        <v/>
      </c>
      <c r="G18" s="32">
        <f>IF(G$6&lt;&gt;"",SUMPRODUCT(('Namentliche Liste'!Y$9:Y$135="x")*1,(Range_TiU12="x")*1),"")</f>
        <v>0</v>
      </c>
      <c r="H18" s="33">
        <f>IF(H$6&lt;&gt;"",SUMPRODUCT(('Namentliche Liste'!Z$9:Z$135="x")*1,(Range_TiU12="x")*1),"")</f>
        <v>0</v>
      </c>
      <c r="I18" s="1" t="str">
        <f>IF(I$6&lt;&gt;"",SUMPRODUCT(('Namentliche Liste'!AA$9:AA$135="x")*1,(Range_TiU12="x")*1),"")</f>
        <v/>
      </c>
      <c r="J18" s="34" t="str">
        <f>IF(J$6&lt;&gt;"",SUMPRODUCT(('Namentliche Liste'!AB$9:AB$135="x")*1,(Range_TiU12="x")*1),"")</f>
        <v/>
      </c>
      <c r="K18" s="33">
        <f>IF(K$6&lt;&gt;"",SUMPRODUCT(('Namentliche Liste'!AC$9:AC$135="x")*1,(Range_TiU12="x")*1),"")</f>
        <v>0</v>
      </c>
      <c r="L18" s="1" t="str">
        <f>IF(L$6&lt;&gt;"",SUMPRODUCT(('Namentliche Liste'!AD$9:AD$135="x")*1,(Range_TiU12="x")*1),"")</f>
        <v/>
      </c>
      <c r="M18" s="1" t="str">
        <f>IF(M$6&lt;&gt;"",SUMPRODUCT(('Namentliche Liste'!AE$9:AE$135="x")*1,(Range_TiU12="x")*1),"")</f>
        <v/>
      </c>
      <c r="N18" s="34" t="str">
        <f>IF(N$6&lt;&gt;"",SUMPRODUCT(('Namentliche Liste'!AF$9:AF$135="x")*1,(Range_TiU12="x")*1),"")</f>
        <v/>
      </c>
    </row>
    <row r="19" spans="1:14">
      <c r="A19" s="81"/>
      <c r="B19" s="9" t="s">
        <v>104</v>
      </c>
      <c r="C19" s="32">
        <f>IF(C$6&lt;&gt;"",SUMPRODUCT(('Namentliche Liste'!U$9:U$135="x")*1,(Range_TiU10="x")*1),"")</f>
        <v>0</v>
      </c>
      <c r="D19" s="1">
        <f>IF(D$6&lt;&gt;"",SUMPRODUCT(('Namentliche Liste'!V$9:V$135="x")*1,(Range_TiU10="x")*1),"")</f>
        <v>0</v>
      </c>
      <c r="E19" s="1">
        <f>IF(E$6&lt;&gt;"",SUMPRODUCT(('Namentliche Liste'!W$9:W$135="x")*1,(Range_TiU10="x")*1),"")</f>
        <v>0</v>
      </c>
      <c r="F19" s="10" t="str">
        <f>IF(F$6&lt;&gt;"",SUMPRODUCT(('Namentliche Liste'!X$9:X$135="x")*1,(Range_TiU10="x")*1),"")</f>
        <v/>
      </c>
      <c r="G19" s="32">
        <f>IF(G$6&lt;&gt;"",SUMPRODUCT(('Namentliche Liste'!Y$9:Y$135="x")*1,(Range_TiU10="x")*1),"")</f>
        <v>0</v>
      </c>
      <c r="H19" s="33">
        <f>IF(H$6&lt;&gt;"",SUMPRODUCT(('Namentliche Liste'!Z$9:Z$135="x")*1,(Range_TiU10="x")*1),"")</f>
        <v>0</v>
      </c>
      <c r="I19" s="1" t="str">
        <f>IF(I$6&lt;&gt;"",SUMPRODUCT(('Namentliche Liste'!AA$9:AA$135="x")*1,(Range_TiU10="x")*1),"")</f>
        <v/>
      </c>
      <c r="J19" s="34" t="str">
        <f>IF(J$6&lt;&gt;"",SUMPRODUCT(('Namentliche Liste'!AB$9:AB$135="x")*1,(Range_TiU10="x")*1),"")</f>
        <v/>
      </c>
      <c r="K19" s="33">
        <f>IF(K$6&lt;&gt;"",SUMPRODUCT(('Namentliche Liste'!AC$9:AC$135="x")*1,(Range_TiU10="x")*1),"")</f>
        <v>0</v>
      </c>
      <c r="L19" s="1" t="str">
        <f>IF(L$6&lt;&gt;"",SUMPRODUCT(('Namentliche Liste'!AD$9:AD$135="x")*1,(Range_TiU10="x")*1),"")</f>
        <v/>
      </c>
      <c r="M19" s="1" t="str">
        <f>IF(M$6&lt;&gt;"",SUMPRODUCT(('Namentliche Liste'!AE$9:AE$135="x")*1,(Range_TiU10="x")*1),"")</f>
        <v/>
      </c>
      <c r="N19" s="34" t="str">
        <f>IF(N$6&lt;&gt;"",SUMPRODUCT(('Namentliche Liste'!AF$9:AF$135="x")*1,(Range_TiU10="x")*1),"")</f>
        <v/>
      </c>
    </row>
    <row r="20" spans="1:14">
      <c r="A20" s="81"/>
      <c r="B20" s="9" t="s">
        <v>105</v>
      </c>
      <c r="C20" s="32">
        <f>IF(C$6&lt;&gt;"",SUMPRODUCT(('Namentliche Liste'!U$9:U$135="x")*1,(Range_TiU8="x")*1),"")</f>
        <v>0</v>
      </c>
      <c r="D20" s="1">
        <f>IF(D$6&lt;&gt;"",SUMPRODUCT(('Namentliche Liste'!V$9:V$135="x")*1,(Range_TiU8="x")*1),"")</f>
        <v>0</v>
      </c>
      <c r="E20" s="1">
        <f>IF(E$6&lt;&gt;"",SUMPRODUCT(('Namentliche Liste'!W$9:W$135="x")*1,(Range_TiU8="x")*1),"")</f>
        <v>0</v>
      </c>
      <c r="F20" s="10" t="str">
        <f>IF(F$6&lt;&gt;"",SUMPRODUCT(('Namentliche Liste'!X$9:X$135="x")*1,(Range_TiU8="x")*1),"")</f>
        <v/>
      </c>
      <c r="G20" s="32">
        <f>IF(G$6&lt;&gt;"",SUMPRODUCT(('Namentliche Liste'!Y$9:Y$135="x")*1,(Range_TiU8="x")*1),"")</f>
        <v>0</v>
      </c>
      <c r="H20" s="33">
        <f>IF(H$6&lt;&gt;"",SUMPRODUCT(('Namentliche Liste'!Z$9:Z$135="x")*1,(Range_TiU8="x")*1),"")</f>
        <v>0</v>
      </c>
      <c r="I20" s="1" t="str">
        <f>IF(I$6&lt;&gt;"",SUMPRODUCT(('Namentliche Liste'!AA$9:AA$135="x")*1,(Range_TiU8="x")*1),"")</f>
        <v/>
      </c>
      <c r="J20" s="34" t="str">
        <f>IF(J$6&lt;&gt;"",SUMPRODUCT(('Namentliche Liste'!AB$9:AB$135="x")*1,(Range_TiU8="x")*1),"")</f>
        <v/>
      </c>
      <c r="K20" s="33">
        <f>IF(K$6&lt;&gt;"",SUMPRODUCT(('Namentliche Liste'!AC$9:AC$135="x")*1,(Range_TiU8="x")*1),"")</f>
        <v>0</v>
      </c>
      <c r="L20" s="1" t="str">
        <f>IF(L$6&lt;&gt;"",SUMPRODUCT(('Namentliche Liste'!AD$9:AD$135="x")*1,(Range_TiU8="x")*1),"")</f>
        <v/>
      </c>
      <c r="M20" s="1" t="str">
        <f>IF(M$6&lt;&gt;"",SUMPRODUCT(('Namentliche Liste'!AE$9:AE$135="x")*1,(Range_TiU8="x")*1),"")</f>
        <v/>
      </c>
      <c r="N20" s="34" t="str">
        <f>IF(N$6&lt;&gt;"",SUMPRODUCT(('Namentliche Liste'!AF$9:AF$135="x")*1,(Range_TiU8="x")*1),"")</f>
        <v/>
      </c>
    </row>
    <row r="21" spans="1:14"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</row>
    <row r="22" spans="1:14">
      <c r="A22" s="79" t="s">
        <v>117</v>
      </c>
      <c r="B22" s="80"/>
      <c r="C22" s="36">
        <f t="shared" ref="C22:N22" si="0">IF(C$6&lt;&gt;"",SUM(C8:C13),"")</f>
        <v>0</v>
      </c>
      <c r="D22" s="37">
        <f t="shared" si="0"/>
        <v>0</v>
      </c>
      <c r="E22" s="37">
        <f t="shared" si="0"/>
        <v>0</v>
      </c>
      <c r="F22" s="38" t="str">
        <f t="shared" si="0"/>
        <v/>
      </c>
      <c r="G22" s="36">
        <f t="shared" si="0"/>
        <v>0</v>
      </c>
      <c r="H22" s="39">
        <f t="shared" si="0"/>
        <v>0</v>
      </c>
      <c r="I22" s="37" t="str">
        <f t="shared" si="0"/>
        <v/>
      </c>
      <c r="J22" s="40" t="str">
        <f t="shared" si="0"/>
        <v/>
      </c>
      <c r="K22" s="39">
        <f t="shared" si="0"/>
        <v>0</v>
      </c>
      <c r="L22" s="37" t="str">
        <f t="shared" si="0"/>
        <v/>
      </c>
      <c r="M22" s="37" t="str">
        <f t="shared" si="0"/>
        <v/>
      </c>
      <c r="N22" s="40" t="str">
        <f t="shared" si="0"/>
        <v/>
      </c>
    </row>
    <row r="23" spans="1:14">
      <c r="A23" s="79" t="s">
        <v>118</v>
      </c>
      <c r="B23" s="80"/>
      <c r="C23" s="36">
        <f t="shared" ref="C23:N23" si="1">IF(C$6&lt;&gt;"",SUM(C15:C20),"")</f>
        <v>0</v>
      </c>
      <c r="D23" s="37">
        <f t="shared" si="1"/>
        <v>0</v>
      </c>
      <c r="E23" s="37">
        <f t="shared" si="1"/>
        <v>0</v>
      </c>
      <c r="F23" s="38" t="str">
        <f t="shared" si="1"/>
        <v/>
      </c>
      <c r="G23" s="36">
        <f t="shared" si="1"/>
        <v>0</v>
      </c>
      <c r="H23" s="39">
        <f t="shared" si="1"/>
        <v>0</v>
      </c>
      <c r="I23" s="37" t="str">
        <f t="shared" si="1"/>
        <v/>
      </c>
      <c r="J23" s="40" t="str">
        <f t="shared" si="1"/>
        <v/>
      </c>
      <c r="K23" s="39">
        <f t="shared" si="1"/>
        <v>0</v>
      </c>
      <c r="L23" s="37" t="str">
        <f t="shared" si="1"/>
        <v/>
      </c>
      <c r="M23" s="37" t="str">
        <f t="shared" si="1"/>
        <v/>
      </c>
      <c r="N23" s="40" t="str">
        <f t="shared" si="1"/>
        <v/>
      </c>
    </row>
    <row r="24" spans="1:14">
      <c r="A24" s="79" t="s">
        <v>119</v>
      </c>
      <c r="B24" s="80"/>
      <c r="C24" s="36">
        <f t="shared" ref="C24:N24" si="2">IF(C$6&lt;&gt;"",SUM(C22:C23),"")</f>
        <v>0</v>
      </c>
      <c r="D24" s="37">
        <f t="shared" si="2"/>
        <v>0</v>
      </c>
      <c r="E24" s="37">
        <f t="shared" si="2"/>
        <v>0</v>
      </c>
      <c r="F24" s="38" t="str">
        <f t="shared" si="2"/>
        <v/>
      </c>
      <c r="G24" s="36">
        <f t="shared" si="2"/>
        <v>0</v>
      </c>
      <c r="H24" s="39">
        <f t="shared" si="2"/>
        <v>0</v>
      </c>
      <c r="I24" s="37" t="str">
        <f t="shared" si="2"/>
        <v/>
      </c>
      <c r="J24" s="40" t="str">
        <f t="shared" si="2"/>
        <v/>
      </c>
      <c r="K24" s="39">
        <f t="shared" si="2"/>
        <v>0</v>
      </c>
      <c r="L24" s="37" t="str">
        <f t="shared" si="2"/>
        <v/>
      </c>
      <c r="M24" s="37" t="str">
        <f t="shared" si="2"/>
        <v/>
      </c>
      <c r="N24" s="40" t="str">
        <f t="shared" si="2"/>
        <v/>
      </c>
    </row>
  </sheetData>
  <sheetProtection sheet="1" objects="1" scenarios="1"/>
  <mergeCells count="10">
    <mergeCell ref="A23:B23"/>
    <mergeCell ref="A24:B24"/>
    <mergeCell ref="A8:A13"/>
    <mergeCell ref="A15:A20"/>
    <mergeCell ref="A7:B7"/>
    <mergeCell ref="A3:B3"/>
    <mergeCell ref="A5:B5"/>
    <mergeCell ref="A6:B6"/>
    <mergeCell ref="A22:B22"/>
    <mergeCell ref="A4:B4"/>
  </mergeCells>
  <conditionalFormatting sqref="C8:N13 C15:N20 C22:N24">
    <cfRule type="expression" dxfId="0" priority="2">
      <formula>MOD(ROW(),2)=1</formula>
    </cfRule>
  </conditionalFormatting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642D86C8D7D0149A4F2428D3ECA5E2A" ma:contentTypeVersion="7" ma:contentTypeDescription="Ein neues Dokument erstellen." ma:contentTypeScope="" ma:versionID="835e0070471d850a0af57e1e1a79131c">
  <xsd:schema xmlns:xsd="http://www.w3.org/2001/XMLSchema" xmlns:xs="http://www.w3.org/2001/XMLSchema" xmlns:p="http://schemas.microsoft.com/office/2006/metadata/properties" xmlns:ns2="21e8a4cb-e3cf-490e-909a-d9e92fd5c4be" targetNamespace="http://schemas.microsoft.com/office/2006/metadata/properties" ma:root="true" ma:fieldsID="7cdc84ea09db5b273a533ef4c2ae8f1a" ns2:_="">
    <xsd:import namespace="21e8a4cb-e3cf-490e-909a-d9e92fd5c4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e8a4cb-e3cf-490e-909a-d9e92fd5c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261BBF8-6447-4AED-A583-2586ED1B1729}"/>
</file>

<file path=customXml/itemProps2.xml><?xml version="1.0" encoding="utf-8"?>
<ds:datastoreItem xmlns:ds="http://schemas.openxmlformats.org/officeDocument/2006/customXml" ds:itemID="{6E4558A0-5189-4A1B-AE1C-A1EC4CC86511}"/>
</file>

<file path=customXml/itemProps3.xml><?xml version="1.0" encoding="utf-8"?>
<ds:datastoreItem xmlns:ds="http://schemas.openxmlformats.org/officeDocument/2006/customXml" ds:itemID="{8DE7ED5D-A8AE-4CB3-AD3E-C9A5ABF954A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Schweizerischer Turnverband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Hilfsblatt Riegenleiter für ZMS</dc:title>
  <dc:subject/>
  <dc:creator>Simon Mueller</dc:creator>
  <cp:keywords/>
  <dc:description/>
  <cp:lastModifiedBy>Moser Ruedi</cp:lastModifiedBy>
  <cp:revision/>
  <dcterms:created xsi:type="dcterms:W3CDTF">2016-05-13T05:31:56Z</dcterms:created>
  <dcterms:modified xsi:type="dcterms:W3CDTF">2023-05-08T00:59:45Z</dcterms:modified>
  <cp:category>STV Datenzentrale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0x0101008642D86C8D7D0149A4F2428D3ECA5E2A</vt:lpwstr>
  </property>
  <property fmtid="{D5CDD505-2E9C-101B-9397-08002B2CF9AE}" pid="3" name="Order">
    <vt:r8>54000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</Properties>
</file>